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Financial Sector\Insurance\"/>
    </mc:Choice>
  </mc:AlternateContent>
  <xr:revisionPtr revIDLastSave="0" documentId="13_ncr:1_{133383A9-C6E7-4F36-817C-FDD6AA38E6F5}" xr6:coauthVersionLast="47" xr6:coauthVersionMax="47" xr10:uidLastSave="{00000000-0000-0000-0000-000000000000}"/>
  <bookViews>
    <workbookView xWindow="-120" yWindow="-120" windowWidth="29040" windowHeight="15840" xr2:uid="{09CF4341-5225-4277-B246-496D531B2B92}"/>
  </bookViews>
  <sheets>
    <sheet name="Annual Financial Data" sheetId="1" r:id="rId1"/>
    <sheet name="ALMANARA Annual Financial Data" sheetId="3" r:id="rId2"/>
    <sheet name="Financial Ratios" sheetId="2" r:id="rId3"/>
  </sheets>
  <definedNames>
    <definedName name="_xlnm.Print_Area" localSheetId="1">'ALMANARA Annual Financial Data'!$C$13:$D$132</definedName>
    <definedName name="_xlnm.Print_Area" localSheetId="0">'Annual Financial Data'!$D$13:$E$121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D27" i="2" l="1"/>
  <c r="D24" i="2"/>
  <c r="D23" i="2"/>
  <c r="D21" i="2"/>
  <c r="D20" i="2"/>
  <c r="D19" i="2"/>
  <c r="D18" i="2"/>
  <c r="C26" i="2"/>
  <c r="B26" i="2"/>
  <c r="C24" i="2"/>
  <c r="B24" i="2"/>
  <c r="C23" i="2"/>
  <c r="C21" i="2"/>
  <c r="B21" i="2"/>
  <c r="C20" i="2"/>
  <c r="B20" i="2"/>
  <c r="C19" i="2"/>
  <c r="B19" i="2"/>
  <c r="C18" i="2"/>
  <c r="B18" i="2"/>
  <c r="D17" i="2"/>
  <c r="C27" i="2" l="1"/>
  <c r="B27" i="2"/>
  <c r="B23" i="2"/>
  <c r="B17" i="2" l="1"/>
  <c r="C17" i="2" l="1"/>
</calcChain>
</file>

<file path=xl/sharedStrings.xml><?xml version="1.0" encoding="utf-8"?>
<sst xmlns="http://schemas.openxmlformats.org/spreadsheetml/2006/main" count="512" uniqueCount="272">
  <si>
    <t>FIRST INSURANCE</t>
  </si>
  <si>
    <t>THE ISLAMIC INSURANCE</t>
  </si>
  <si>
    <t>الأولى للتأمين</t>
  </si>
  <si>
    <t>التأمين الإسلامية</t>
  </si>
  <si>
    <t>Statement of financial position</t>
  </si>
  <si>
    <t>قائمة المركز المالي</t>
  </si>
  <si>
    <t>Income statement</t>
  </si>
  <si>
    <t>قائمة الدخل</t>
  </si>
  <si>
    <t>قائمة التدفقات النقدية</t>
  </si>
  <si>
    <t>Statement of cash flows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</si>
  <si>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</si>
  <si>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</si>
  <si>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</si>
  <si>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</si>
  <si>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</si>
  <si>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</si>
  <si>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</si>
  <si>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</si>
  <si>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</si>
  <si>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</si>
  <si>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</si>
  <si>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</si>
  <si>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</si>
  <si>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</si>
  <si>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</si>
  <si>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</si>
  <si>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</si>
  <si>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</si>
  <si>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</si>
  <si>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</si>
  <si>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</si>
  <si>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</si>
  <si>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</si>
  <si>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</si>
  <si>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</si>
  <si>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</si>
  <si>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</si>
  <si>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</si>
  <si>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</si>
  <si>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</si>
  <si>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Return on Assets %</t>
  </si>
  <si>
    <t>Return on Equity %</t>
  </si>
  <si>
    <t>Equity Ratio %</t>
  </si>
  <si>
    <t>Debt Ratio %</t>
  </si>
  <si>
    <t>% العائد على مجموع الموجودات</t>
  </si>
  <si>
    <t xml:space="preserve">% العائد على حقوق المساهمين    </t>
  </si>
  <si>
    <t>% معدل المديونية</t>
  </si>
  <si>
    <t>% نسبة الملكية</t>
  </si>
  <si>
    <t>بيان إيرادات ومصروفات حملة الوثائق</t>
  </si>
  <si>
    <t>Statement of policyholders' revenues and expenses</t>
  </si>
  <si>
    <t>البيانات المالية السنوية لعام 2023</t>
  </si>
  <si>
    <t>Annual Financial Data for the Year 2023</t>
  </si>
  <si>
    <t>موجودات عقود التأمين - بالصافي</t>
  </si>
  <si>
    <t>موجودات عقود إعادة التأمين - بالصافي</t>
  </si>
  <si>
    <t>مطلوبات عقود إعادة التأمين</t>
  </si>
  <si>
    <t>احتياطي القيمة العادلة</t>
  </si>
  <si>
    <t>فروقات ترجمة عملات أجنبية</t>
  </si>
  <si>
    <t>ايرادات عقود التأمين</t>
  </si>
  <si>
    <t>مصروفات عقود التأمين</t>
  </si>
  <si>
    <t>نتائج أعمال عقود التأمين</t>
  </si>
  <si>
    <t>مصروفات عقود إعادة التأمين</t>
  </si>
  <si>
    <t>ايرادات عقود إعادة التأمين</t>
  </si>
  <si>
    <t>صافي نتائج أعمال التأمين</t>
  </si>
  <si>
    <t>صافي نتائج تمويل أعمال التأمين</t>
  </si>
  <si>
    <t>حصة حملة الوثائق من ايرادات الاستثمارات</t>
  </si>
  <si>
    <t>حصة حملة الوثائق من أرباح الموجودات المالية و الاستثمارات</t>
  </si>
  <si>
    <t>يطرح: حصة أصحاب حقوق الملكية مقابل ادارة محفظة الاستثمار</t>
  </si>
  <si>
    <t>حصة اصحاب حقوق الملكية مقابل إدارة عمليات التكافل (غير موزعة)</t>
  </si>
  <si>
    <t>مخصص خسائر ائتمانية متوقعة (شيكات برسم التحصيل)</t>
  </si>
  <si>
    <t>مخصص خسائر ائتمانية متوقعة (ودائع)</t>
  </si>
  <si>
    <t>ضريبة الدخل</t>
  </si>
  <si>
    <t>فائض(عجز) حملة الوثائق بعد الضريبة</t>
  </si>
  <si>
    <t>حصة أصحاب حقوق الملكية من ايرادات الاستثمارات</t>
  </si>
  <si>
    <t>مخصص مقابل القرض الحسن الممنوح لحملة الوثائق</t>
  </si>
  <si>
    <t>رد مخصص خسائر ائتمانية متوقعة (ودائع)</t>
  </si>
  <si>
    <t>مصاريف مستحقة</t>
  </si>
  <si>
    <t>مطلوبات مقابل عقود التأجير</t>
  </si>
  <si>
    <t>مصاريف ادارية وعمومية</t>
  </si>
  <si>
    <t>اهتلاكات</t>
  </si>
  <si>
    <t>فائض (عجز) حملة الوثائق قبل الضريبة</t>
  </si>
  <si>
    <t>حصة أصحاب حقوق الملكية من ايرادات المرابحة</t>
  </si>
  <si>
    <t>المنارة الإسلامية للتأمين</t>
  </si>
  <si>
    <t>AL MANARA ISLAMIC INSURANCE COMPANY PLC.CO.</t>
  </si>
  <si>
    <t>Insurance contract assets - net</t>
  </si>
  <si>
    <t>Reinsurance contract assets - net</t>
  </si>
  <si>
    <t>Reinsurance contract liabilities</t>
  </si>
  <si>
    <t>Cumulative change in fair value</t>
  </si>
  <si>
    <t>Changes in foreign exchange rate</t>
  </si>
  <si>
    <t>Total policyholders' and Shareholders' Equity</t>
  </si>
  <si>
    <t>Insurance contracts revenues</t>
  </si>
  <si>
    <t>Insurance contracts expenses</t>
  </si>
  <si>
    <t>Insurance contracts service results</t>
  </si>
  <si>
    <t>Reinsurance contracts held expenses</t>
  </si>
  <si>
    <t>Reinsurance contracts held revenues</t>
  </si>
  <si>
    <t>Reinsurance contracts service results</t>
  </si>
  <si>
    <t>Net insurance financing results</t>
  </si>
  <si>
    <t>Policyholders' share of investment returns</t>
  </si>
  <si>
    <t>Policyholders' share of net profits from financial assets and investments</t>
  </si>
  <si>
    <t>Shareholders' share against managing the investment portfolio</t>
  </si>
  <si>
    <t>Shareholders' share against takaful operation management (not-allocated)</t>
  </si>
  <si>
    <t>Provision for expected credit losses (cheques under collection)</t>
  </si>
  <si>
    <t>Provision for expected credit losses (deposits)</t>
  </si>
  <si>
    <t>Policyholders' surplus (deficit) before income tax</t>
  </si>
  <si>
    <t>Income tax provision</t>
  </si>
  <si>
    <t>Policyholders' surplus (deficit) after income tax</t>
  </si>
  <si>
    <t>Unneeded provision for expected credit losses (deposits)</t>
  </si>
  <si>
    <t>بنوك دائنة</t>
  </si>
  <si>
    <t>خصم الإصدار</t>
  </si>
  <si>
    <t>مصاريف اخرى</t>
  </si>
  <si>
    <t>نتائج أعمال عقود إعادة التأمين</t>
  </si>
  <si>
    <t>صافي نتائج أعمال التأمين - (المحفظة التجارية)</t>
  </si>
  <si>
    <t>نفقات موظفين</t>
  </si>
  <si>
    <t>صافي نتائج تمويل أعمال التأمين - (المحفظة التجارية)</t>
  </si>
  <si>
    <t>مخصص تدني موجودات مالية بالكلفة المطفأة</t>
  </si>
  <si>
    <t>مجموع المصروفات</t>
  </si>
  <si>
    <t>Right to use an asset</t>
  </si>
  <si>
    <t>حق استخدام الأصل</t>
  </si>
  <si>
    <t>ايرادات التمويل - عقود التأمين</t>
  </si>
  <si>
    <t>مصاريف التمويل - عقود التأمين</t>
  </si>
  <si>
    <t>ايرادات التمويل - عقود إعادة التأمين</t>
  </si>
  <si>
    <t>مصاريف التمويل - عقود إعادة التأمين</t>
  </si>
  <si>
    <t>Finance revenues - insurance contracts</t>
  </si>
  <si>
    <t>Finance expenses - insurance contracts</t>
  </si>
  <si>
    <t>Finance revenues - reinsurance contracts</t>
  </si>
  <si>
    <t>Finance expenses - reinsurance contracts</t>
  </si>
  <si>
    <t>Other expenses</t>
  </si>
  <si>
    <t>General and administrative expenses</t>
  </si>
  <si>
    <t>Depreciation</t>
  </si>
  <si>
    <t>حصة اصحاب حقوق الملكية مقابل إدارة عمليات التكافل</t>
  </si>
  <si>
    <t>Shareholders' share against takaful operation management</t>
  </si>
  <si>
    <t>Insurance contract revenues</t>
  </si>
  <si>
    <t>Insurance contract expenses</t>
  </si>
  <si>
    <t>Insurance contract service results</t>
  </si>
  <si>
    <t>Reinsurance contract revenues</t>
  </si>
  <si>
    <t>Reinsurance contract expenses</t>
  </si>
  <si>
    <t>Reinsurance contract service results</t>
  </si>
  <si>
    <t>Total expenses</t>
  </si>
  <si>
    <t>Income tax expense</t>
  </si>
  <si>
    <t>Issuance discount</t>
  </si>
  <si>
    <t>Liabilities against lease contracts</t>
  </si>
  <si>
    <t>Financial assets at amortized cost provision</t>
  </si>
  <si>
    <t>Net insurance financing results (Commercial portfolio)</t>
  </si>
  <si>
    <t>Employee benefits expense</t>
  </si>
  <si>
    <t>Provision for qard hasan granted to Policyholders</t>
  </si>
  <si>
    <t>Deposits at banks</t>
  </si>
  <si>
    <t>Financial assets at fair value through profit or loss</t>
  </si>
  <si>
    <t>Financial assets at fair value through other comprehensive income</t>
  </si>
  <si>
    <t>Financial assets carried at amortized cost</t>
  </si>
  <si>
    <t>Investments in subsidiaries, associates and joint ventures</t>
  </si>
  <si>
    <t>Investment property</t>
  </si>
  <si>
    <t>Total investments</t>
  </si>
  <si>
    <t>Cash on hand and at banks</t>
  </si>
  <si>
    <t>Notes receivable and checks under collection</t>
  </si>
  <si>
    <t>Accounts receivables - net</t>
  </si>
  <si>
    <t>Property and equipment - net</t>
  </si>
  <si>
    <t>Intangible assets - net</t>
  </si>
  <si>
    <t>Deferred tax assets</t>
  </si>
  <si>
    <t>Other assets</t>
  </si>
  <si>
    <t>Total assets</t>
  </si>
  <si>
    <t>Total insurance contract liabilities</t>
  </si>
  <si>
    <t>Accounts payable</t>
  </si>
  <si>
    <t>Accrued expenses</t>
  </si>
  <si>
    <t>Other provisions</t>
  </si>
  <si>
    <t>Deferred tax liabilities</t>
  </si>
  <si>
    <t>Other liabilities</t>
  </si>
  <si>
    <t>Total liabilities</t>
  </si>
  <si>
    <t>Policyholders' equity deficiency cover reserve (contingencies provision)</t>
  </si>
  <si>
    <t>Cumulative changes in fair value - net</t>
  </si>
  <si>
    <t>Non demanded surplus</t>
  </si>
  <si>
    <t>Accumulated surplus (deficit)</t>
  </si>
  <si>
    <t>Total policyholders' equity</t>
  </si>
  <si>
    <t>Paid-up capital</t>
  </si>
  <si>
    <t>Statutory reserve</t>
  </si>
  <si>
    <t>Voluntary reserve</t>
  </si>
  <si>
    <t>Other equity interest</t>
  </si>
  <si>
    <t>Other reserves</t>
  </si>
  <si>
    <t>Retained earnings (accumulated losses)</t>
  </si>
  <si>
    <t>Total equity</t>
  </si>
  <si>
    <t>Total liabilities, shareholders' &amp; policyholders' equity</t>
  </si>
  <si>
    <t/>
  </si>
  <si>
    <t>Shareholders' share for management of takaful operations</t>
  </si>
  <si>
    <t>Shareholders' share of murabaha income</t>
  </si>
  <si>
    <t>Shareholders' share of investment income</t>
  </si>
  <si>
    <t>Shareholders' share of investment properties and financial assets revenues</t>
  </si>
  <si>
    <t>Shareholders' share for management of investment portfolio</t>
  </si>
  <si>
    <t>Other revenues</t>
  </si>
  <si>
    <t>Total income</t>
  </si>
  <si>
    <t>Employee benefit expenses</t>
  </si>
  <si>
    <t>Depreciation and amortization</t>
  </si>
  <si>
    <t>General and administrative expense</t>
  </si>
  <si>
    <t>Profit (loss) before tax from continous operations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</si>
  <si>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</si>
  <si>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</si>
  <si>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</si>
  <si>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</si>
  <si>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</si>
  <si>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</si>
  <si>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</si>
  <si>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</si>
  <si>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</si>
  <si>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period</t>
  </si>
  <si>
    <t>Cash and cash equivalents at end of period</t>
  </si>
  <si>
    <t>الودائع لدى البنوك</t>
  </si>
  <si>
    <t>الموجودات المالية بالقيمة العادلة من خلال قائمة الدخل</t>
  </si>
  <si>
    <t>الموجودات المالية بالقيمة العادلة من خلال الدخل الشامل الاخر</t>
  </si>
  <si>
    <t>الموجودات المالية بالتكلفة المطفأة</t>
  </si>
  <si>
    <t>الاستثمارات في الشركات التابعة والحليفة و المشاريع المشتركة</t>
  </si>
  <si>
    <t>الاستثمارات العقارية</t>
  </si>
  <si>
    <t>مجموع الاستثمارات</t>
  </si>
  <si>
    <t>النقد في الصندوق ولدى البنوك</t>
  </si>
  <si>
    <t>أوراق القبض وشيكات برسم التحصيل</t>
  </si>
  <si>
    <t>مدينون - بالصافي</t>
  </si>
  <si>
    <t>ممتلكات ومعدات - بالصافي</t>
  </si>
  <si>
    <t>موجودات غير ملموسة - بالصافي</t>
  </si>
  <si>
    <t>الموجودات الضريبية المؤجلة</t>
  </si>
  <si>
    <t>موجودات أخرى</t>
  </si>
  <si>
    <t>مجموع الموجودات</t>
  </si>
  <si>
    <t>مجموع مطلوبات عقود التأمين</t>
  </si>
  <si>
    <t>ذمم دائنة</t>
  </si>
  <si>
    <t>مخصصات أخرى</t>
  </si>
  <si>
    <t>مخصص ضريبة الدخل</t>
  </si>
  <si>
    <t>مطلوبات ضريبية مؤجلة</t>
  </si>
  <si>
    <t>مطلوبات أخرى</t>
  </si>
  <si>
    <t>مجموع المطلوبات</t>
  </si>
  <si>
    <t>احتياطي تغطية عجز حملة الوثائق</t>
  </si>
  <si>
    <t>التغير المتراكم في القيمة العادلة - بالصافي</t>
  </si>
  <si>
    <t>الفائض غير المطالب به</t>
  </si>
  <si>
    <t>الفائض (العجز) المتراكم</t>
  </si>
  <si>
    <t>مجموع حقوق حملة الوثائق</t>
  </si>
  <si>
    <t>رأس المال المكتتب به (المدفوع)</t>
  </si>
  <si>
    <t>احتياطي اجباري</t>
  </si>
  <si>
    <t>إحتياطي اختياري</t>
  </si>
  <si>
    <t>حصص ملكية أخرى</t>
  </si>
  <si>
    <t>احتياطيات أخرى</t>
  </si>
  <si>
    <t>أرباح (خسائر) مدورة</t>
  </si>
  <si>
    <t>مجموع حقوق الملكية</t>
  </si>
  <si>
    <t>مجموع حقوق الملكية وحقوق حملة الوثائق</t>
  </si>
  <si>
    <t>مجموع المطلوبات وحقوق الملكية وحقوق حملة الوثائق</t>
  </si>
  <si>
    <t>حصة أصحاب حقوق المساهمين مقابل ادارة عمليات التكافل</t>
  </si>
  <si>
    <t>حصة أصحاب حقوق الملكية من العقارات الاستثمارية وعائدات الموجودات المالية</t>
  </si>
  <si>
    <t>حصة أصحاب حقوق الملكية مقابل ادارة محفظة الاستثمار</t>
  </si>
  <si>
    <t>الايرادات الاخرى</t>
  </si>
  <si>
    <t>مجموع الإيرادات</t>
  </si>
  <si>
    <t>مصاريف منافع الموظفين</t>
  </si>
  <si>
    <t>استهلاكات وإطفاءات</t>
  </si>
  <si>
    <t>المصاريف الادارية والعمومية</t>
  </si>
  <si>
    <t>مصاريف أخرى</t>
  </si>
  <si>
    <t>مجموع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</si>
  <si>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</si>
  <si>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</si>
  <si>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</si>
  <si>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</si>
  <si>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</si>
  <si>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مالكي الشركة الأم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</si>
  <si>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</si>
  <si>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</si>
  <si>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</si>
  <si>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</si>
  <si>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</si>
  <si>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الفترة</t>
  </si>
  <si>
    <t>النقد وما في حكمه في نهاية الفترة</t>
  </si>
  <si>
    <t>Investment income</t>
  </si>
  <si>
    <t>استهلاكات</t>
  </si>
  <si>
    <t>الخسارة قبل الضريبة من العمليات المستمرة</t>
  </si>
  <si>
    <t>Net loss before income tax from continous operations</t>
  </si>
  <si>
    <t>حقوق غير المسيطرين</t>
  </si>
  <si>
    <t>Non-controlling interests</t>
  </si>
  <si>
    <t>Due to Banks</t>
  </si>
  <si>
    <t>مجموع حقوق المساهمين المنسوب إلى مالكي الشركة الأم</t>
  </si>
  <si>
    <t>Total shareholder's equity attributable to owners of parent</t>
  </si>
  <si>
    <t>Net insurance service results (Commercial portfolio)</t>
  </si>
  <si>
    <t>Net insurance service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</si>
</sst>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2"/>
      <color indexed="18"/>
      <name val="Arabic Transparent"/>
      <charset val="17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4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3" fillId="0" borderId="0" xfId="0" applyFont="1"/>
    <xf numFmtId="0" fontId="5" fillId="0" borderId="11" xfId="0" applyFont="1" applyFill="1" applyBorder="1" applyAlignment="1">
      <alignment horizontal="right" vertical="center"/>
    </xf>
    <xf numFmtId="2" fontId="0" fillId="0" borderId="0" xfId="0" applyNumberFormat="1"/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0" fillId="0" borderId="0" xfId="0" applyFill="1"/>
    <xf numFmtId="0" fontId="3" fillId="0" borderId="0" xfId="0" applyFont="1" applyAlignment="1">
      <alignment horizontal="right"/>
    </xf>
    <xf numFmtId="0" fontId="0" fillId="2" borderId="4" xfId="0" applyFill="1" applyBorder="1" applyAlignment="1">
      <alignment horizontal="right" wrapText="1"/>
    </xf>
    <xf numFmtId="0" fontId="0" fillId="2" borderId="5" xfId="0" applyFill="1" applyBorder="1" applyAlignment="1">
      <alignment horizontal="right" wrapText="1"/>
    </xf>
    <xf numFmtId="0" fontId="0" fillId="2" borderId="6" xfId="0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Alignment="1">
      <alignment horizontal="right"/>
    </xf>
    <xf numFmtId="1" fontId="0" fillId="0" borderId="1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" fillId="0" borderId="0" xfId="0" applyFont="1" applyFill="1"/>
    <xf numFmtId="1" fontId="0" fillId="0" borderId="0" xfId="0" applyNumberFormat="1"/>
    <xf numFmtId="0" fontId="6" fillId="0" borderId="1" xfId="0" applyFont="1" applyFill="1" applyBorder="1"/>
    <xf numFmtId="0" fontId="6" fillId="0" borderId="1" xfId="0" applyFont="1" applyBorder="1"/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FF9966"/>
      <color rgb="FFFF505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28575</xdr:colOff>
      <xdr:row>3</xdr:row>
      <xdr:rowOff>47624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15509D-9326-4852-A4A3-FB646582F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30075" cy="61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9274DD-370E-47DF-B01A-27FCA9AF6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0"/>
          <a:ext cx="10258423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D028-ED27-410B-94A8-C770C1CA6EA0}">
  <dimension ref="A7:E130"/>
  <sheetViews>
    <sheetView tabSelected="1" zoomScaleNormal="100" workbookViewId="0">
      <selection activeCell="A5" sqref="A5"/>
    </sheetView>
  </sheetViews>
  <sheetFormatPr defaultRowHeight="15" x14ac:dyDescent="0.25"/>
  <cols>
    <col min="1" max="1" width="69.7109375" bestFit="1" customWidth="1"/>
    <col min="2" max="3" width="22.7109375" customWidth="1"/>
    <col min="4" max="4" width="64.85546875" bestFit="1" customWidth="1"/>
  </cols>
  <sheetData>
    <row r="7" spans="1:4" x14ac:dyDescent="0.25">
      <c r="A7" s="15" t="s">
        <v>51</v>
      </c>
      <c r="D7" s="15" t="s">
        <v>50</v>
      </c>
    </row>
    <row r="9" spans="1:4" ht="20.100000000000001" customHeight="1" x14ac:dyDescent="0.25">
      <c r="A9" s="18"/>
      <c r="B9" s="19" t="s">
        <v>0</v>
      </c>
      <c r="C9" s="20" t="s">
        <v>1</v>
      </c>
      <c r="D9" s="18"/>
    </row>
    <row r="10" spans="1:4" ht="20.100000000000001" customHeight="1" x14ac:dyDescent="0.25">
      <c r="A10" s="21"/>
      <c r="B10" s="19" t="s">
        <v>2</v>
      </c>
      <c r="C10" s="20" t="s">
        <v>3</v>
      </c>
      <c r="D10" s="21"/>
    </row>
    <row r="11" spans="1:4" ht="20.100000000000001" customHeight="1" x14ac:dyDescent="0.25">
      <c r="A11" s="22"/>
      <c r="B11" s="19">
        <v>121034</v>
      </c>
      <c r="C11" s="20">
        <v>121025</v>
      </c>
      <c r="D11" s="22"/>
    </row>
    <row r="13" spans="1:4" x14ac:dyDescent="0.25">
      <c r="A13" s="3" t="s">
        <v>4</v>
      </c>
      <c r="D13" s="3" t="s">
        <v>5</v>
      </c>
    </row>
    <row r="14" spans="1:4" x14ac:dyDescent="0.25">
      <c r="A14" s="2" t="s">
        <v>144</v>
      </c>
      <c r="B14" s="38">
        <v>14585531</v>
      </c>
      <c r="C14" s="38">
        <v>25030041</v>
      </c>
      <c r="D14" s="2" t="s">
        <v>202</v>
      </c>
    </row>
    <row r="15" spans="1:4" x14ac:dyDescent="0.25">
      <c r="A15" s="2" t="s">
        <v>145</v>
      </c>
      <c r="B15" s="38">
        <v>5702203</v>
      </c>
      <c r="C15" s="38">
        <v>4000000</v>
      </c>
      <c r="D15" s="2" t="s">
        <v>203</v>
      </c>
    </row>
    <row r="16" spans="1:4" x14ac:dyDescent="0.25">
      <c r="A16" s="2" t="s">
        <v>146</v>
      </c>
      <c r="B16" s="38">
        <v>0</v>
      </c>
      <c r="C16" s="38">
        <v>8885671</v>
      </c>
      <c r="D16" s="2" t="s">
        <v>204</v>
      </c>
    </row>
    <row r="17" spans="1:4" x14ac:dyDescent="0.25">
      <c r="A17" s="2" t="s">
        <v>147</v>
      </c>
      <c r="B17" s="38">
        <v>8804598</v>
      </c>
      <c r="C17" s="38">
        <v>0</v>
      </c>
      <c r="D17" s="2" t="s">
        <v>205</v>
      </c>
    </row>
    <row r="18" spans="1:4" x14ac:dyDescent="0.25">
      <c r="A18" s="2" t="s">
        <v>148</v>
      </c>
      <c r="B18" s="38">
        <v>0</v>
      </c>
      <c r="C18" s="38">
        <v>0</v>
      </c>
      <c r="D18" s="2" t="s">
        <v>206</v>
      </c>
    </row>
    <row r="19" spans="1:4" x14ac:dyDescent="0.25">
      <c r="A19" s="2" t="s">
        <v>149</v>
      </c>
      <c r="B19" s="38">
        <v>5291858</v>
      </c>
      <c r="C19" s="38">
        <v>388055</v>
      </c>
      <c r="D19" s="2" t="s">
        <v>207</v>
      </c>
    </row>
    <row r="20" spans="1:4" x14ac:dyDescent="0.25">
      <c r="A20" s="2" t="s">
        <v>150</v>
      </c>
      <c r="B20" s="38">
        <v>34384190</v>
      </c>
      <c r="C20" s="38">
        <v>38303767</v>
      </c>
      <c r="D20" s="2" t="s">
        <v>208</v>
      </c>
    </row>
    <row r="21" spans="1:4" x14ac:dyDescent="0.25">
      <c r="A21" s="2" t="s">
        <v>151</v>
      </c>
      <c r="B21" s="38">
        <v>3286427</v>
      </c>
      <c r="C21" s="38">
        <v>3216038</v>
      </c>
      <c r="D21" s="2" t="s">
        <v>209</v>
      </c>
    </row>
    <row r="22" spans="1:4" x14ac:dyDescent="0.25">
      <c r="A22" s="2" t="s">
        <v>83</v>
      </c>
      <c r="B22" s="38">
        <v>0</v>
      </c>
      <c r="C22" s="38">
        <v>0</v>
      </c>
      <c r="D22" s="2" t="s">
        <v>52</v>
      </c>
    </row>
    <row r="23" spans="1:4" x14ac:dyDescent="0.25">
      <c r="A23" s="2" t="s">
        <v>84</v>
      </c>
      <c r="B23" s="38">
        <v>11874467</v>
      </c>
      <c r="C23" s="38">
        <v>4931811</v>
      </c>
      <c r="D23" s="2" t="s">
        <v>53</v>
      </c>
    </row>
    <row r="24" spans="1:4" x14ac:dyDescent="0.25">
      <c r="A24" s="2" t="s">
        <v>152</v>
      </c>
      <c r="B24" s="38">
        <v>0</v>
      </c>
      <c r="C24" s="38">
        <v>0</v>
      </c>
      <c r="D24" s="2" t="s">
        <v>210</v>
      </c>
    </row>
    <row r="25" spans="1:4" x14ac:dyDescent="0.25">
      <c r="A25" s="2" t="s">
        <v>153</v>
      </c>
      <c r="B25" s="38">
        <v>0</v>
      </c>
      <c r="C25" s="38">
        <v>0</v>
      </c>
      <c r="D25" s="2" t="s">
        <v>211</v>
      </c>
    </row>
    <row r="26" spans="1:4" x14ac:dyDescent="0.25">
      <c r="A26" s="2" t="s">
        <v>154</v>
      </c>
      <c r="B26" s="38">
        <v>9598295</v>
      </c>
      <c r="C26" s="38">
        <v>2123016</v>
      </c>
      <c r="D26" s="2" t="s">
        <v>212</v>
      </c>
    </row>
    <row r="27" spans="1:4" x14ac:dyDescent="0.25">
      <c r="A27" s="2" t="s">
        <v>155</v>
      </c>
      <c r="B27" s="38">
        <v>719070</v>
      </c>
      <c r="C27" s="38">
        <v>9577</v>
      </c>
      <c r="D27" s="2" t="s">
        <v>213</v>
      </c>
    </row>
    <row r="28" spans="1:4" x14ac:dyDescent="0.25">
      <c r="A28" s="2" t="s">
        <v>156</v>
      </c>
      <c r="B28" s="38">
        <v>2120156</v>
      </c>
      <c r="C28" s="38">
        <v>0</v>
      </c>
      <c r="D28" s="2" t="s">
        <v>214</v>
      </c>
    </row>
    <row r="29" spans="1:4" x14ac:dyDescent="0.25">
      <c r="A29" s="2" t="s">
        <v>115</v>
      </c>
      <c r="B29" s="38">
        <v>490161</v>
      </c>
      <c r="C29" s="38">
        <v>0</v>
      </c>
      <c r="D29" s="2" t="s">
        <v>116</v>
      </c>
    </row>
    <row r="30" spans="1:4" x14ac:dyDescent="0.25">
      <c r="A30" s="2" t="s">
        <v>157</v>
      </c>
      <c r="B30" s="38">
        <v>707143</v>
      </c>
      <c r="C30" s="38">
        <v>77468</v>
      </c>
      <c r="D30" s="2" t="s">
        <v>215</v>
      </c>
    </row>
    <row r="31" spans="1:4" x14ac:dyDescent="0.25">
      <c r="A31" s="2" t="s">
        <v>158</v>
      </c>
      <c r="B31" s="38">
        <v>63179909</v>
      </c>
      <c r="C31" s="38">
        <v>48661677</v>
      </c>
      <c r="D31" s="2" t="s">
        <v>216</v>
      </c>
    </row>
    <row r="32" spans="1:4" x14ac:dyDescent="0.25">
      <c r="A32" s="2" t="s">
        <v>159</v>
      </c>
      <c r="B32" s="38">
        <v>26914077</v>
      </c>
      <c r="C32" s="38">
        <v>23014697</v>
      </c>
      <c r="D32" s="2" t="s">
        <v>217</v>
      </c>
    </row>
    <row r="33" spans="1:4" x14ac:dyDescent="0.25">
      <c r="A33" s="2" t="s">
        <v>85</v>
      </c>
      <c r="B33" s="38">
        <v>0</v>
      </c>
      <c r="C33" s="38">
        <v>23891</v>
      </c>
      <c r="D33" s="2" t="s">
        <v>54</v>
      </c>
    </row>
    <row r="34" spans="1:4" x14ac:dyDescent="0.25">
      <c r="A34" s="42" t="s">
        <v>267</v>
      </c>
      <c r="B34" s="38">
        <v>0</v>
      </c>
      <c r="C34" s="38">
        <v>0</v>
      </c>
      <c r="D34" s="2" t="s">
        <v>106</v>
      </c>
    </row>
    <row r="35" spans="1:4" x14ac:dyDescent="0.25">
      <c r="A35" s="2" t="s">
        <v>160</v>
      </c>
      <c r="B35" s="38">
        <v>107143</v>
      </c>
      <c r="C35" s="38">
        <v>26745</v>
      </c>
      <c r="D35" s="2" t="s">
        <v>218</v>
      </c>
    </row>
    <row r="36" spans="1:4" x14ac:dyDescent="0.25">
      <c r="A36" s="2" t="s">
        <v>161</v>
      </c>
      <c r="B36" s="38">
        <v>178798</v>
      </c>
      <c r="C36" s="38">
        <v>0</v>
      </c>
      <c r="D36" s="2" t="s">
        <v>75</v>
      </c>
    </row>
    <row r="37" spans="1:4" x14ac:dyDescent="0.25">
      <c r="A37" s="2" t="s">
        <v>162</v>
      </c>
      <c r="B37" s="38">
        <v>220000</v>
      </c>
      <c r="C37" s="38">
        <v>1061846</v>
      </c>
      <c r="D37" s="2" t="s">
        <v>219</v>
      </c>
    </row>
    <row r="38" spans="1:4" x14ac:dyDescent="0.25">
      <c r="A38" s="2" t="s">
        <v>103</v>
      </c>
      <c r="B38" s="38">
        <v>601335</v>
      </c>
      <c r="C38" s="38">
        <v>730680</v>
      </c>
      <c r="D38" s="2" t="s">
        <v>220</v>
      </c>
    </row>
    <row r="39" spans="1:4" x14ac:dyDescent="0.25">
      <c r="A39" s="2" t="s">
        <v>163</v>
      </c>
      <c r="B39" s="38">
        <v>15547</v>
      </c>
      <c r="C39" s="38">
        <v>0</v>
      </c>
      <c r="D39" s="2" t="s">
        <v>221</v>
      </c>
    </row>
    <row r="40" spans="1:4" x14ac:dyDescent="0.25">
      <c r="A40" s="42" t="s">
        <v>139</v>
      </c>
      <c r="B40" s="38">
        <v>497576</v>
      </c>
      <c r="C40" s="38">
        <v>0</v>
      </c>
      <c r="D40" s="2" t="s">
        <v>76</v>
      </c>
    </row>
    <row r="41" spans="1:4" x14ac:dyDescent="0.25">
      <c r="A41" s="2" t="s">
        <v>164</v>
      </c>
      <c r="B41" s="38">
        <v>1075715</v>
      </c>
      <c r="C41" s="38">
        <v>319543</v>
      </c>
      <c r="D41" s="2" t="s">
        <v>222</v>
      </c>
    </row>
    <row r="42" spans="1:4" x14ac:dyDescent="0.25">
      <c r="A42" s="2" t="s">
        <v>165</v>
      </c>
      <c r="B42" s="38">
        <v>29610191</v>
      </c>
      <c r="C42" s="38">
        <v>25177402</v>
      </c>
      <c r="D42" s="2" t="s">
        <v>223</v>
      </c>
    </row>
    <row r="43" spans="1:4" x14ac:dyDescent="0.25">
      <c r="A43" s="2" t="s">
        <v>166</v>
      </c>
      <c r="B43" s="38">
        <v>33309</v>
      </c>
      <c r="C43" s="38">
        <v>490102</v>
      </c>
      <c r="D43" s="2" t="s">
        <v>224</v>
      </c>
    </row>
    <row r="44" spans="1:4" x14ac:dyDescent="0.25">
      <c r="A44" s="2" t="s">
        <v>86</v>
      </c>
      <c r="B44" s="38">
        <v>0</v>
      </c>
      <c r="C44" s="38">
        <v>-146440</v>
      </c>
      <c r="D44" s="2" t="s">
        <v>55</v>
      </c>
    </row>
    <row r="45" spans="1:4" x14ac:dyDescent="0.25">
      <c r="A45" s="2" t="s">
        <v>167</v>
      </c>
      <c r="B45" s="38">
        <v>0</v>
      </c>
      <c r="C45" s="38">
        <v>0</v>
      </c>
      <c r="D45" s="2" t="s">
        <v>225</v>
      </c>
    </row>
    <row r="46" spans="1:4" x14ac:dyDescent="0.25">
      <c r="A46" s="2" t="s">
        <v>168</v>
      </c>
      <c r="B46" s="38">
        <v>0</v>
      </c>
      <c r="C46" s="38">
        <v>17793</v>
      </c>
      <c r="D46" s="2" t="s">
        <v>226</v>
      </c>
    </row>
    <row r="47" spans="1:4" x14ac:dyDescent="0.25">
      <c r="A47" s="2" t="s">
        <v>169</v>
      </c>
      <c r="B47" s="38">
        <v>0</v>
      </c>
      <c r="C47" s="38">
        <v>0</v>
      </c>
      <c r="D47" s="2" t="s">
        <v>227</v>
      </c>
    </row>
    <row r="48" spans="1:4" x14ac:dyDescent="0.25">
      <c r="A48" s="2" t="s">
        <v>170</v>
      </c>
      <c r="B48" s="38">
        <v>33309</v>
      </c>
      <c r="C48" s="38">
        <v>361455</v>
      </c>
      <c r="D48" s="2" t="s">
        <v>228</v>
      </c>
    </row>
    <row r="49" spans="1:5" x14ac:dyDescent="0.25">
      <c r="A49" s="42" t="s">
        <v>171</v>
      </c>
      <c r="B49" s="38">
        <v>28000000</v>
      </c>
      <c r="C49" s="38">
        <v>15000000</v>
      </c>
      <c r="D49" s="2" t="s">
        <v>229</v>
      </c>
    </row>
    <row r="50" spans="1:5" x14ac:dyDescent="0.25">
      <c r="A50" s="42" t="s">
        <v>138</v>
      </c>
      <c r="B50" s="38">
        <v>0</v>
      </c>
      <c r="C50" s="38">
        <v>0</v>
      </c>
      <c r="D50" s="2" t="s">
        <v>107</v>
      </c>
    </row>
    <row r="51" spans="1:5" x14ac:dyDescent="0.25">
      <c r="A51" s="2" t="s">
        <v>172</v>
      </c>
      <c r="B51" s="38">
        <v>4151837</v>
      </c>
      <c r="C51" s="38">
        <v>3954946</v>
      </c>
      <c r="D51" s="2" t="s">
        <v>230</v>
      </c>
    </row>
    <row r="52" spans="1:5" x14ac:dyDescent="0.25">
      <c r="A52" s="2" t="s">
        <v>173</v>
      </c>
      <c r="B52" s="38">
        <v>0</v>
      </c>
      <c r="C52" s="38">
        <v>1505916</v>
      </c>
      <c r="D52" s="2" t="s">
        <v>231</v>
      </c>
    </row>
    <row r="53" spans="1:5" x14ac:dyDescent="0.25">
      <c r="A53" s="2" t="s">
        <v>87</v>
      </c>
      <c r="B53" s="38">
        <v>0</v>
      </c>
      <c r="C53" s="38">
        <v>0</v>
      </c>
      <c r="D53" s="2" t="s">
        <v>56</v>
      </c>
    </row>
    <row r="54" spans="1:5" x14ac:dyDescent="0.25">
      <c r="A54" s="2" t="s">
        <v>86</v>
      </c>
      <c r="B54" s="38">
        <v>-551268</v>
      </c>
      <c r="C54" s="38">
        <v>-439320</v>
      </c>
      <c r="D54" s="2" t="s">
        <v>55</v>
      </c>
    </row>
    <row r="55" spans="1:5" x14ac:dyDescent="0.25">
      <c r="A55" s="2" t="s">
        <v>167</v>
      </c>
      <c r="B55" s="38">
        <v>0</v>
      </c>
      <c r="C55" s="38">
        <v>0</v>
      </c>
      <c r="D55" s="2" t="s">
        <v>225</v>
      </c>
    </row>
    <row r="56" spans="1:5" x14ac:dyDescent="0.25">
      <c r="A56" s="2" t="s">
        <v>174</v>
      </c>
      <c r="B56" s="38">
        <v>0</v>
      </c>
      <c r="C56" s="38">
        <v>0</v>
      </c>
      <c r="D56" s="2" t="s">
        <v>232</v>
      </c>
    </row>
    <row r="57" spans="1:5" x14ac:dyDescent="0.25">
      <c r="A57" s="2" t="s">
        <v>175</v>
      </c>
      <c r="B57" s="38">
        <v>0</v>
      </c>
      <c r="C57" s="38">
        <v>0</v>
      </c>
      <c r="D57" s="2" t="s">
        <v>233</v>
      </c>
    </row>
    <row r="58" spans="1:5" x14ac:dyDescent="0.25">
      <c r="A58" s="2" t="s">
        <v>176</v>
      </c>
      <c r="B58" s="38">
        <v>1935840</v>
      </c>
      <c r="C58" s="38">
        <v>3101279</v>
      </c>
      <c r="D58" s="2" t="s">
        <v>234</v>
      </c>
    </row>
    <row r="59" spans="1:5" x14ac:dyDescent="0.25">
      <c r="A59" s="43" t="s">
        <v>269</v>
      </c>
      <c r="B59" s="44">
        <v>33536409</v>
      </c>
      <c r="C59" s="44">
        <v>23122821</v>
      </c>
      <c r="D59" s="42" t="s">
        <v>268</v>
      </c>
    </row>
    <row r="60" spans="1:5" x14ac:dyDescent="0.25">
      <c r="A60" s="42" t="s">
        <v>266</v>
      </c>
      <c r="B60" s="44">
        <v>0</v>
      </c>
      <c r="C60" s="44">
        <v>0</v>
      </c>
      <c r="D60" s="42" t="s">
        <v>265</v>
      </c>
    </row>
    <row r="61" spans="1:5" x14ac:dyDescent="0.25">
      <c r="A61" s="2" t="s">
        <v>177</v>
      </c>
      <c r="B61" s="38">
        <v>33536409</v>
      </c>
      <c r="C61" s="38">
        <v>23122821</v>
      </c>
      <c r="D61" s="2" t="s">
        <v>235</v>
      </c>
    </row>
    <row r="62" spans="1:5" s="29" customFormat="1" x14ac:dyDescent="0.25">
      <c r="A62" s="2" t="s">
        <v>88</v>
      </c>
      <c r="B62" s="38">
        <v>33569718</v>
      </c>
      <c r="C62" s="38">
        <v>23484276</v>
      </c>
      <c r="D62" s="2" t="s">
        <v>236</v>
      </c>
      <c r="E62"/>
    </row>
    <row r="63" spans="1:5" x14ac:dyDescent="0.25">
      <c r="A63" s="2" t="s">
        <v>178</v>
      </c>
      <c r="B63" s="38">
        <v>63179909</v>
      </c>
      <c r="C63" s="38">
        <v>48661678</v>
      </c>
      <c r="D63" s="2" t="s">
        <v>237</v>
      </c>
    </row>
    <row r="64" spans="1:5" x14ac:dyDescent="0.25">
      <c r="A64" s="29" t="s">
        <v>179</v>
      </c>
      <c r="B64" s="39"/>
      <c r="C64" s="39"/>
      <c r="D64" s="29" t="s">
        <v>179</v>
      </c>
    </row>
    <row r="65" spans="1:4" x14ac:dyDescent="0.25">
      <c r="A65" s="40" t="s">
        <v>49</v>
      </c>
      <c r="B65" s="39"/>
      <c r="C65" s="39"/>
      <c r="D65" s="40" t="s">
        <v>48</v>
      </c>
    </row>
    <row r="66" spans="1:4" x14ac:dyDescent="0.25">
      <c r="A66" s="2" t="s">
        <v>89</v>
      </c>
      <c r="B66" s="38">
        <v>59716668</v>
      </c>
      <c r="C66" s="38">
        <v>34467656</v>
      </c>
      <c r="D66" s="2" t="s">
        <v>57</v>
      </c>
    </row>
    <row r="67" spans="1:4" x14ac:dyDescent="0.25">
      <c r="A67" s="2" t="s">
        <v>90</v>
      </c>
      <c r="B67" s="38">
        <v>38738271</v>
      </c>
      <c r="C67" s="38">
        <v>30192226</v>
      </c>
      <c r="D67" s="2" t="s">
        <v>58</v>
      </c>
    </row>
    <row r="68" spans="1:4" x14ac:dyDescent="0.25">
      <c r="A68" s="2" t="s">
        <v>91</v>
      </c>
      <c r="B68" s="38">
        <v>20978397</v>
      </c>
      <c r="C68" s="38">
        <v>4275430</v>
      </c>
      <c r="D68" s="2" t="s">
        <v>59</v>
      </c>
    </row>
    <row r="69" spans="1:4" x14ac:dyDescent="0.25">
      <c r="A69" s="2" t="s">
        <v>92</v>
      </c>
      <c r="B69" s="38">
        <v>25456555</v>
      </c>
      <c r="C69" s="38">
        <v>12401010</v>
      </c>
      <c r="D69" s="2" t="s">
        <v>60</v>
      </c>
    </row>
    <row r="70" spans="1:4" x14ac:dyDescent="0.25">
      <c r="A70" s="2" t="s">
        <v>93</v>
      </c>
      <c r="B70" s="38">
        <v>13364683</v>
      </c>
      <c r="C70" s="38">
        <v>10250519</v>
      </c>
      <c r="D70" s="2" t="s">
        <v>61</v>
      </c>
    </row>
    <row r="71" spans="1:4" x14ac:dyDescent="0.25">
      <c r="A71" s="2" t="s">
        <v>94</v>
      </c>
      <c r="B71" s="38">
        <v>-12091872</v>
      </c>
      <c r="C71" s="38">
        <v>-2150491</v>
      </c>
      <c r="D71" s="2" t="s">
        <v>109</v>
      </c>
    </row>
    <row r="72" spans="1:4" x14ac:dyDescent="0.25">
      <c r="A72" s="2" t="s">
        <v>271</v>
      </c>
      <c r="B72" s="38">
        <v>8886525</v>
      </c>
      <c r="C72" s="38">
        <v>2124939</v>
      </c>
      <c r="D72" s="2" t="s">
        <v>62</v>
      </c>
    </row>
    <row r="73" spans="1:4" x14ac:dyDescent="0.25">
      <c r="A73" s="2" t="s">
        <v>121</v>
      </c>
      <c r="B73" s="38">
        <v>0</v>
      </c>
      <c r="C73" s="38">
        <v>0</v>
      </c>
      <c r="D73" s="2" t="s">
        <v>117</v>
      </c>
    </row>
    <row r="74" spans="1:4" x14ac:dyDescent="0.25">
      <c r="A74" s="2" t="s">
        <v>122</v>
      </c>
      <c r="B74" s="38">
        <v>700119</v>
      </c>
      <c r="C74" s="38">
        <v>597810</v>
      </c>
      <c r="D74" s="2" t="s">
        <v>118</v>
      </c>
    </row>
    <row r="75" spans="1:4" x14ac:dyDescent="0.25">
      <c r="A75" s="2" t="s">
        <v>123</v>
      </c>
      <c r="B75" s="38">
        <v>91168</v>
      </c>
      <c r="C75" s="38">
        <v>237406</v>
      </c>
      <c r="D75" s="2" t="s">
        <v>119</v>
      </c>
    </row>
    <row r="76" spans="1:4" x14ac:dyDescent="0.25">
      <c r="A76" s="2" t="s">
        <v>124</v>
      </c>
      <c r="B76" s="38">
        <v>0</v>
      </c>
      <c r="C76" s="38">
        <v>0</v>
      </c>
      <c r="D76" s="2" t="s">
        <v>120</v>
      </c>
    </row>
    <row r="77" spans="1:4" x14ac:dyDescent="0.25">
      <c r="A77" s="2" t="s">
        <v>95</v>
      </c>
      <c r="B77" s="38">
        <v>-608951</v>
      </c>
      <c r="C77" s="38">
        <v>-360404</v>
      </c>
      <c r="D77" s="2" t="s">
        <v>63</v>
      </c>
    </row>
    <row r="78" spans="1:4" x14ac:dyDescent="0.25">
      <c r="A78" s="2" t="s">
        <v>96</v>
      </c>
      <c r="B78" s="38">
        <v>153157</v>
      </c>
      <c r="C78" s="38">
        <v>447946</v>
      </c>
      <c r="D78" s="2" t="s">
        <v>64</v>
      </c>
    </row>
    <row r="79" spans="1:4" x14ac:dyDescent="0.25">
      <c r="A79" s="2" t="s">
        <v>97</v>
      </c>
      <c r="B79" s="38">
        <v>0</v>
      </c>
      <c r="C79" s="38">
        <v>94932</v>
      </c>
      <c r="D79" s="2" t="s">
        <v>65</v>
      </c>
    </row>
    <row r="80" spans="1:4" x14ac:dyDescent="0.25">
      <c r="A80" s="2" t="s">
        <v>98</v>
      </c>
      <c r="B80" s="38">
        <v>0</v>
      </c>
      <c r="C80" s="38">
        <v>-135720</v>
      </c>
      <c r="D80" s="2" t="s">
        <v>66</v>
      </c>
    </row>
    <row r="81" spans="1:4" x14ac:dyDescent="0.25">
      <c r="A81" s="2" t="s">
        <v>129</v>
      </c>
      <c r="B81" s="38">
        <v>8308627</v>
      </c>
      <c r="C81" s="38">
        <v>0</v>
      </c>
      <c r="D81" s="2" t="s">
        <v>128</v>
      </c>
    </row>
    <row r="82" spans="1:4" x14ac:dyDescent="0.25">
      <c r="A82" s="2" t="s">
        <v>99</v>
      </c>
      <c r="B82" s="38">
        <v>0</v>
      </c>
      <c r="C82" s="38">
        <v>2150493</v>
      </c>
      <c r="D82" s="2" t="s">
        <v>67</v>
      </c>
    </row>
    <row r="83" spans="1:4" x14ac:dyDescent="0.25">
      <c r="A83" s="2" t="s">
        <v>100</v>
      </c>
      <c r="B83" s="38">
        <v>0</v>
      </c>
      <c r="C83" s="38">
        <v>367</v>
      </c>
      <c r="D83" s="2" t="s">
        <v>68</v>
      </c>
    </row>
    <row r="84" spans="1:4" x14ac:dyDescent="0.25">
      <c r="A84" s="2" t="s">
        <v>101</v>
      </c>
      <c r="B84" s="38">
        <v>0</v>
      </c>
      <c r="C84" s="38">
        <v>-5781</v>
      </c>
      <c r="D84" s="2" t="s">
        <v>69</v>
      </c>
    </row>
    <row r="85" spans="1:4" x14ac:dyDescent="0.25">
      <c r="A85" s="2" t="s">
        <v>127</v>
      </c>
      <c r="B85" s="38">
        <v>53442</v>
      </c>
      <c r="C85" s="38">
        <v>0</v>
      </c>
      <c r="D85" s="2" t="s">
        <v>78</v>
      </c>
    </row>
    <row r="86" spans="1:4" x14ac:dyDescent="0.25">
      <c r="A86" s="2" t="s">
        <v>126</v>
      </c>
      <c r="B86" s="38">
        <v>134232</v>
      </c>
      <c r="C86" s="38">
        <v>0</v>
      </c>
      <c r="D86" s="2" t="s">
        <v>77</v>
      </c>
    </row>
    <row r="87" spans="1:4" x14ac:dyDescent="0.25">
      <c r="A87" s="2" t="s">
        <v>125</v>
      </c>
      <c r="B87" s="38">
        <v>0</v>
      </c>
      <c r="C87" s="38">
        <v>0</v>
      </c>
      <c r="D87" s="2" t="s">
        <v>108</v>
      </c>
    </row>
    <row r="88" spans="1:4" x14ac:dyDescent="0.25">
      <c r="A88" s="2" t="s">
        <v>102</v>
      </c>
      <c r="B88" s="38">
        <v>-65570</v>
      </c>
      <c r="C88" s="38">
        <v>26614</v>
      </c>
      <c r="D88" s="2" t="s">
        <v>79</v>
      </c>
    </row>
    <row r="89" spans="1:4" x14ac:dyDescent="0.25">
      <c r="A89" s="2" t="s">
        <v>103</v>
      </c>
      <c r="B89" s="38">
        <v>-75728</v>
      </c>
      <c r="C89" s="38">
        <v>183977</v>
      </c>
      <c r="D89" s="2" t="s">
        <v>70</v>
      </c>
    </row>
    <row r="90" spans="1:4" x14ac:dyDescent="0.25">
      <c r="A90" s="2" t="s">
        <v>104</v>
      </c>
      <c r="B90" s="38">
        <v>10158</v>
      </c>
      <c r="C90" s="38">
        <v>-157363</v>
      </c>
      <c r="D90" s="2" t="s">
        <v>71</v>
      </c>
    </row>
    <row r="91" spans="1:4" x14ac:dyDescent="0.25">
      <c r="A91" s="29" t="s">
        <v>179</v>
      </c>
      <c r="B91" s="39"/>
      <c r="C91" s="39"/>
      <c r="D91" s="29" t="s">
        <v>179</v>
      </c>
    </row>
    <row r="92" spans="1:4" x14ac:dyDescent="0.25">
      <c r="A92" s="40" t="s">
        <v>6</v>
      </c>
      <c r="B92" s="39"/>
      <c r="C92" s="39"/>
      <c r="D92" s="40" t="s">
        <v>7</v>
      </c>
    </row>
    <row r="93" spans="1:4" x14ac:dyDescent="0.25">
      <c r="A93" s="2" t="s">
        <v>180</v>
      </c>
      <c r="B93" s="38">
        <v>8308627</v>
      </c>
      <c r="C93" s="38">
        <v>6393527</v>
      </c>
      <c r="D93" s="2" t="s">
        <v>238</v>
      </c>
    </row>
    <row r="94" spans="1:4" x14ac:dyDescent="0.25">
      <c r="A94" s="42" t="s">
        <v>181</v>
      </c>
      <c r="B94" s="38">
        <v>526624</v>
      </c>
      <c r="C94" s="39">
        <v>0</v>
      </c>
      <c r="D94" s="2" t="s">
        <v>80</v>
      </c>
    </row>
    <row r="95" spans="1:4" x14ac:dyDescent="0.25">
      <c r="A95" s="42" t="s">
        <v>182</v>
      </c>
      <c r="B95" s="38">
        <v>393112</v>
      </c>
      <c r="C95" s="38">
        <v>744765</v>
      </c>
      <c r="D95" s="2" t="s">
        <v>72</v>
      </c>
    </row>
    <row r="96" spans="1:4" x14ac:dyDescent="0.25">
      <c r="A96" s="2" t="s">
        <v>183</v>
      </c>
      <c r="B96" s="38">
        <v>654175</v>
      </c>
      <c r="C96" s="38">
        <v>318569</v>
      </c>
      <c r="D96" s="2" t="s">
        <v>239</v>
      </c>
    </row>
    <row r="97" spans="1:4" x14ac:dyDescent="0.25">
      <c r="A97" s="2" t="s">
        <v>184</v>
      </c>
      <c r="B97" s="38">
        <v>82469</v>
      </c>
      <c r="C97" s="38">
        <v>135720</v>
      </c>
      <c r="D97" s="2" t="s">
        <v>240</v>
      </c>
    </row>
    <row r="98" spans="1:4" x14ac:dyDescent="0.25">
      <c r="A98" s="2" t="s">
        <v>185</v>
      </c>
      <c r="B98" s="38">
        <v>208803</v>
      </c>
      <c r="C98" s="38">
        <v>0</v>
      </c>
      <c r="D98" s="2" t="s">
        <v>241</v>
      </c>
    </row>
    <row r="99" spans="1:4" x14ac:dyDescent="0.25">
      <c r="A99" s="2" t="s">
        <v>186</v>
      </c>
      <c r="B99" s="38">
        <v>10173810</v>
      </c>
      <c r="C99" s="38">
        <v>7592581</v>
      </c>
      <c r="D99" s="2" t="s">
        <v>242</v>
      </c>
    </row>
    <row r="100" spans="1:4" x14ac:dyDescent="0.25">
      <c r="A100" s="2" t="s">
        <v>187</v>
      </c>
      <c r="B100" s="38">
        <v>4233975</v>
      </c>
      <c r="C100" s="38">
        <v>3387846</v>
      </c>
      <c r="D100" s="2" t="s">
        <v>243</v>
      </c>
    </row>
    <row r="101" spans="1:4" x14ac:dyDescent="0.25">
      <c r="A101" s="2" t="s">
        <v>188</v>
      </c>
      <c r="B101" s="38">
        <v>453409</v>
      </c>
      <c r="C101" s="38">
        <v>266078</v>
      </c>
      <c r="D101" s="2" t="s">
        <v>244</v>
      </c>
    </row>
    <row r="102" spans="1:4" x14ac:dyDescent="0.25">
      <c r="A102" s="2" t="s">
        <v>189</v>
      </c>
      <c r="B102" s="38">
        <v>1893991</v>
      </c>
      <c r="C102" s="38">
        <v>819592</v>
      </c>
      <c r="D102" s="2" t="s">
        <v>245</v>
      </c>
    </row>
    <row r="103" spans="1:4" x14ac:dyDescent="0.25">
      <c r="A103" s="2" t="s">
        <v>125</v>
      </c>
      <c r="B103" s="38">
        <v>0</v>
      </c>
      <c r="C103" s="38">
        <v>55000</v>
      </c>
      <c r="D103" s="2" t="s">
        <v>246</v>
      </c>
    </row>
    <row r="104" spans="1:4" x14ac:dyDescent="0.25">
      <c r="A104" s="2" t="s">
        <v>162</v>
      </c>
      <c r="B104" s="38">
        <v>0</v>
      </c>
      <c r="C104" s="38">
        <v>532133</v>
      </c>
      <c r="D104" s="2" t="s">
        <v>219</v>
      </c>
    </row>
    <row r="105" spans="1:4" x14ac:dyDescent="0.25">
      <c r="A105" s="2" t="s">
        <v>105</v>
      </c>
      <c r="B105" s="38">
        <v>0</v>
      </c>
      <c r="C105" s="38">
        <v>-17429</v>
      </c>
      <c r="D105" s="2" t="s">
        <v>74</v>
      </c>
    </row>
    <row r="106" spans="1:4" x14ac:dyDescent="0.25">
      <c r="A106" s="2" t="s">
        <v>136</v>
      </c>
      <c r="B106" s="38">
        <v>6581375</v>
      </c>
      <c r="C106" s="38">
        <v>5043220</v>
      </c>
      <c r="D106" s="2" t="s">
        <v>247</v>
      </c>
    </row>
    <row r="107" spans="1:4" x14ac:dyDescent="0.25">
      <c r="A107" s="2" t="s">
        <v>190</v>
      </c>
      <c r="B107" s="38">
        <v>3592435</v>
      </c>
      <c r="C107" s="38">
        <v>2549361</v>
      </c>
      <c r="D107" s="2" t="s">
        <v>248</v>
      </c>
    </row>
    <row r="108" spans="1:4" x14ac:dyDescent="0.25">
      <c r="A108" s="2" t="s">
        <v>137</v>
      </c>
      <c r="B108" s="38">
        <v>686243</v>
      </c>
      <c r="C108" s="38">
        <v>806928</v>
      </c>
      <c r="D108" s="2" t="s">
        <v>249</v>
      </c>
    </row>
    <row r="109" spans="1:4" x14ac:dyDescent="0.25">
      <c r="A109" s="2" t="s">
        <v>191</v>
      </c>
      <c r="B109" s="38">
        <v>2906192</v>
      </c>
      <c r="C109" s="38">
        <v>1742433</v>
      </c>
      <c r="D109" s="2" t="s">
        <v>250</v>
      </c>
    </row>
    <row r="110" spans="1:4" x14ac:dyDescent="0.25">
      <c r="A110" s="2" t="s">
        <v>192</v>
      </c>
      <c r="B110" s="38">
        <v>0</v>
      </c>
      <c r="C110" s="38">
        <v>0</v>
      </c>
      <c r="D110" s="2" t="s">
        <v>251</v>
      </c>
    </row>
    <row r="111" spans="1:4" x14ac:dyDescent="0.25">
      <c r="A111" s="2" t="s">
        <v>193</v>
      </c>
      <c r="B111" s="38">
        <v>2906192</v>
      </c>
      <c r="C111" s="38">
        <v>1742433</v>
      </c>
      <c r="D111" s="2" t="s">
        <v>252</v>
      </c>
    </row>
    <row r="112" spans="1:4" x14ac:dyDescent="0.25">
      <c r="A112" s="2" t="s">
        <v>194</v>
      </c>
      <c r="B112" s="38">
        <v>2906192</v>
      </c>
      <c r="C112" s="38">
        <v>1742433</v>
      </c>
      <c r="D112" s="2" t="s">
        <v>253</v>
      </c>
    </row>
    <row r="113" spans="1:4" x14ac:dyDescent="0.25">
      <c r="A113" s="2" t="s">
        <v>195</v>
      </c>
      <c r="B113" s="38">
        <v>0</v>
      </c>
      <c r="C113" s="38">
        <v>0</v>
      </c>
      <c r="D113" s="2" t="s">
        <v>254</v>
      </c>
    </row>
    <row r="114" spans="1:4" x14ac:dyDescent="0.25">
      <c r="A114" t="s">
        <v>179</v>
      </c>
      <c r="B114" s="39"/>
      <c r="C114" s="39"/>
      <c r="D114" t="s">
        <v>179</v>
      </c>
    </row>
    <row r="115" spans="1:4" x14ac:dyDescent="0.25">
      <c r="A115" s="3" t="s">
        <v>9</v>
      </c>
      <c r="B115" s="39"/>
      <c r="C115" s="39"/>
      <c r="D115" s="3" t="s">
        <v>8</v>
      </c>
    </row>
    <row r="116" spans="1:4" x14ac:dyDescent="0.25">
      <c r="A116" s="2" t="s">
        <v>196</v>
      </c>
      <c r="B116" s="38">
        <v>3684380</v>
      </c>
      <c r="C116" s="38">
        <v>6670558</v>
      </c>
      <c r="D116" s="2" t="s">
        <v>255</v>
      </c>
    </row>
    <row r="117" spans="1:4" x14ac:dyDescent="0.25">
      <c r="A117" s="2" t="s">
        <v>197</v>
      </c>
      <c r="B117" s="38">
        <v>-2891016</v>
      </c>
      <c r="C117" s="38">
        <v>-1507775</v>
      </c>
      <c r="D117" s="2" t="s">
        <v>256</v>
      </c>
    </row>
    <row r="118" spans="1:4" x14ac:dyDescent="0.25">
      <c r="A118" s="2" t="s">
        <v>198</v>
      </c>
      <c r="B118" s="38">
        <v>-1078116</v>
      </c>
      <c r="C118" s="38">
        <v>-1200000</v>
      </c>
      <c r="D118" s="2" t="s">
        <v>257</v>
      </c>
    </row>
    <row r="119" spans="1:4" x14ac:dyDescent="0.25">
      <c r="A119" s="2" t="s">
        <v>199</v>
      </c>
      <c r="B119" s="38">
        <v>0</v>
      </c>
      <c r="C119" s="38">
        <v>0</v>
      </c>
      <c r="D119" s="2" t="s">
        <v>258</v>
      </c>
    </row>
    <row r="120" spans="1:4" x14ac:dyDescent="0.25">
      <c r="A120" s="2" t="s">
        <v>200</v>
      </c>
      <c r="B120" s="38">
        <v>4451255</v>
      </c>
      <c r="C120" s="38">
        <v>1659185</v>
      </c>
      <c r="D120" s="2" t="s">
        <v>259</v>
      </c>
    </row>
    <row r="121" spans="1:4" x14ac:dyDescent="0.25">
      <c r="A121" s="2" t="s">
        <v>201</v>
      </c>
      <c r="B121" s="38">
        <v>4166503</v>
      </c>
      <c r="C121" s="38">
        <v>5621968</v>
      </c>
      <c r="D121" s="2" t="s">
        <v>260</v>
      </c>
    </row>
    <row r="123" spans="1:4" x14ac:dyDescent="0.25">
      <c r="B123" s="41"/>
      <c r="C123" s="41"/>
    </row>
    <row r="124" spans="1:4" x14ac:dyDescent="0.25">
      <c r="B124" s="41"/>
      <c r="C124" s="41"/>
    </row>
    <row r="126" spans="1:4" x14ac:dyDescent="0.25">
      <c r="B126" s="41"/>
      <c r="C126" s="41"/>
    </row>
    <row r="127" spans="1:4" x14ac:dyDescent="0.25">
      <c r="B127" s="41"/>
      <c r="C127" s="41"/>
    </row>
    <row r="129" spans="2:3" x14ac:dyDescent="0.25">
      <c r="B129" s="41"/>
      <c r="C129" s="41"/>
    </row>
    <row r="130" spans="2:3" x14ac:dyDescent="0.25">
      <c r="B130" s="41"/>
      <c r="C130" s="4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B53DD-AF2F-4D78-B8EE-6F9EE7DBC727}">
  <dimension ref="A7:D142"/>
  <sheetViews>
    <sheetView zoomScaleNormal="100" workbookViewId="0">
      <selection activeCell="A5" sqref="A5"/>
    </sheetView>
  </sheetViews>
  <sheetFormatPr defaultRowHeight="15" x14ac:dyDescent="0.25"/>
  <cols>
    <col min="1" max="1" width="66" customWidth="1"/>
    <col min="2" max="2" width="22.7109375" customWidth="1"/>
    <col min="3" max="3" width="64.85546875" style="37" bestFit="1" customWidth="1"/>
  </cols>
  <sheetData>
    <row r="7" spans="1:3" x14ac:dyDescent="0.25">
      <c r="A7" s="15" t="s">
        <v>51</v>
      </c>
      <c r="C7" s="30" t="s">
        <v>50</v>
      </c>
    </row>
    <row r="9" spans="1:3" ht="45" x14ac:dyDescent="0.25">
      <c r="A9" s="18"/>
      <c r="B9" s="19" t="s">
        <v>82</v>
      </c>
      <c r="C9" s="31"/>
    </row>
    <row r="10" spans="1:3" ht="20.100000000000001" customHeight="1" x14ac:dyDescent="0.25">
      <c r="A10" s="21"/>
      <c r="B10" s="19" t="s">
        <v>81</v>
      </c>
      <c r="C10" s="32"/>
    </row>
    <row r="11" spans="1:3" ht="20.100000000000001" customHeight="1" x14ac:dyDescent="0.25">
      <c r="A11" s="22"/>
      <c r="B11" s="19">
        <v>121013</v>
      </c>
      <c r="C11" s="33"/>
    </row>
    <row r="13" spans="1:3" x14ac:dyDescent="0.25">
      <c r="A13" s="3" t="s">
        <v>4</v>
      </c>
      <c r="C13" s="34" t="s">
        <v>5</v>
      </c>
    </row>
    <row r="14" spans="1:3" x14ac:dyDescent="0.25">
      <c r="A14" s="1" t="s">
        <v>144</v>
      </c>
      <c r="B14" s="38">
        <v>4780245</v>
      </c>
      <c r="C14" s="35" t="s">
        <v>202</v>
      </c>
    </row>
    <row r="15" spans="1:3" x14ac:dyDescent="0.25">
      <c r="A15" s="2" t="s">
        <v>145</v>
      </c>
      <c r="B15" s="38">
        <v>91136</v>
      </c>
      <c r="C15" s="35" t="s">
        <v>203</v>
      </c>
    </row>
    <row r="16" spans="1:3" x14ac:dyDescent="0.25">
      <c r="A16" s="2" t="s">
        <v>146</v>
      </c>
      <c r="B16" s="38">
        <v>1854546</v>
      </c>
      <c r="C16" s="35" t="s">
        <v>204</v>
      </c>
    </row>
    <row r="17" spans="1:3" x14ac:dyDescent="0.25">
      <c r="A17" s="2" t="s">
        <v>147</v>
      </c>
      <c r="B17" s="38">
        <v>90142</v>
      </c>
      <c r="C17" s="35" t="s">
        <v>205</v>
      </c>
    </row>
    <row r="18" spans="1:3" x14ac:dyDescent="0.25">
      <c r="A18" s="2" t="s">
        <v>148</v>
      </c>
      <c r="B18" s="38">
        <v>0</v>
      </c>
      <c r="C18" s="36" t="s">
        <v>206</v>
      </c>
    </row>
    <row r="19" spans="1:3" x14ac:dyDescent="0.25">
      <c r="A19" s="2" t="s">
        <v>149</v>
      </c>
      <c r="B19" s="38">
        <v>1871091</v>
      </c>
      <c r="C19" s="36" t="s">
        <v>207</v>
      </c>
    </row>
    <row r="20" spans="1:3" x14ac:dyDescent="0.25">
      <c r="A20" s="2" t="s">
        <v>150</v>
      </c>
      <c r="B20" s="38">
        <v>8687160</v>
      </c>
      <c r="C20" s="36" t="s">
        <v>208</v>
      </c>
    </row>
    <row r="21" spans="1:3" x14ac:dyDescent="0.25">
      <c r="A21" s="2" t="s">
        <v>151</v>
      </c>
      <c r="B21" s="38">
        <v>261073</v>
      </c>
      <c r="C21" s="36" t="s">
        <v>209</v>
      </c>
    </row>
    <row r="22" spans="1:3" x14ac:dyDescent="0.25">
      <c r="A22" s="2" t="s">
        <v>83</v>
      </c>
      <c r="B22" s="38">
        <v>0</v>
      </c>
      <c r="C22" s="36" t="s">
        <v>52</v>
      </c>
    </row>
    <row r="23" spans="1:3" x14ac:dyDescent="0.25">
      <c r="A23" s="2" t="s">
        <v>84</v>
      </c>
      <c r="B23" s="38">
        <v>383122</v>
      </c>
      <c r="C23" s="36" t="s">
        <v>53</v>
      </c>
    </row>
    <row r="24" spans="1:3" x14ac:dyDescent="0.25">
      <c r="A24" s="2" t="s">
        <v>152</v>
      </c>
      <c r="B24" s="38">
        <v>0</v>
      </c>
      <c r="C24" s="36" t="s">
        <v>210</v>
      </c>
    </row>
    <row r="25" spans="1:3" x14ac:dyDescent="0.25">
      <c r="A25" s="2" t="s">
        <v>153</v>
      </c>
      <c r="B25" s="38">
        <v>0</v>
      </c>
      <c r="C25" s="36" t="s">
        <v>211</v>
      </c>
    </row>
    <row r="26" spans="1:3" x14ac:dyDescent="0.25">
      <c r="A26" s="2" t="s">
        <v>154</v>
      </c>
      <c r="B26" s="38">
        <v>4057426</v>
      </c>
      <c r="C26" s="36" t="s">
        <v>212</v>
      </c>
    </row>
    <row r="27" spans="1:3" x14ac:dyDescent="0.25">
      <c r="A27" s="2" t="s">
        <v>155</v>
      </c>
      <c r="B27" s="38">
        <v>0</v>
      </c>
      <c r="C27" s="36" t="s">
        <v>213</v>
      </c>
    </row>
    <row r="28" spans="1:3" x14ac:dyDescent="0.25">
      <c r="A28" s="2" t="s">
        <v>156</v>
      </c>
      <c r="B28" s="38">
        <v>1222698</v>
      </c>
      <c r="C28" s="36" t="s">
        <v>214</v>
      </c>
    </row>
    <row r="29" spans="1:3" x14ac:dyDescent="0.25">
      <c r="A29" s="42" t="s">
        <v>115</v>
      </c>
      <c r="B29" s="38">
        <v>0</v>
      </c>
      <c r="C29" s="36" t="s">
        <v>116</v>
      </c>
    </row>
    <row r="30" spans="1:3" x14ac:dyDescent="0.25">
      <c r="A30" s="2" t="s">
        <v>157</v>
      </c>
      <c r="B30" s="38">
        <v>561344</v>
      </c>
      <c r="C30" s="36" t="s">
        <v>215</v>
      </c>
    </row>
    <row r="31" spans="1:3" x14ac:dyDescent="0.25">
      <c r="A31" s="2" t="s">
        <v>158</v>
      </c>
      <c r="B31" s="38">
        <v>15172823</v>
      </c>
      <c r="C31" s="36" t="s">
        <v>216</v>
      </c>
    </row>
    <row r="32" spans="1:3" x14ac:dyDescent="0.25">
      <c r="A32" s="2" t="s">
        <v>159</v>
      </c>
      <c r="B32" s="38">
        <v>8925356</v>
      </c>
      <c r="C32" s="36" t="s">
        <v>217</v>
      </c>
    </row>
    <row r="33" spans="1:3" x14ac:dyDescent="0.25">
      <c r="A33" s="2" t="s">
        <v>85</v>
      </c>
      <c r="B33" s="38">
        <v>0</v>
      </c>
      <c r="C33" s="36" t="s">
        <v>54</v>
      </c>
    </row>
    <row r="34" spans="1:3" x14ac:dyDescent="0.25">
      <c r="A34" s="42" t="s">
        <v>267</v>
      </c>
      <c r="B34" s="38">
        <v>1165140</v>
      </c>
      <c r="C34" s="36" t="s">
        <v>106</v>
      </c>
    </row>
    <row r="35" spans="1:3" x14ac:dyDescent="0.25">
      <c r="A35" s="2" t="s">
        <v>160</v>
      </c>
      <c r="B35" s="38">
        <v>310819</v>
      </c>
      <c r="C35" s="36" t="s">
        <v>218</v>
      </c>
    </row>
    <row r="36" spans="1:3" x14ac:dyDescent="0.25">
      <c r="A36" s="42" t="s">
        <v>161</v>
      </c>
      <c r="B36" s="38">
        <v>0</v>
      </c>
      <c r="C36" s="36" t="s">
        <v>75</v>
      </c>
    </row>
    <row r="37" spans="1:3" x14ac:dyDescent="0.25">
      <c r="A37" s="2" t="s">
        <v>162</v>
      </c>
      <c r="B37" s="38">
        <v>62644</v>
      </c>
      <c r="C37" s="36" t="s">
        <v>219</v>
      </c>
    </row>
    <row r="38" spans="1:3" x14ac:dyDescent="0.25">
      <c r="A38" s="2" t="s">
        <v>103</v>
      </c>
      <c r="B38" s="38">
        <v>30393</v>
      </c>
      <c r="C38" s="36" t="s">
        <v>220</v>
      </c>
    </row>
    <row r="39" spans="1:3" x14ac:dyDescent="0.25">
      <c r="A39" s="2" t="s">
        <v>163</v>
      </c>
      <c r="B39" s="38">
        <v>0</v>
      </c>
      <c r="C39" s="36" t="s">
        <v>221</v>
      </c>
    </row>
    <row r="40" spans="1:3" x14ac:dyDescent="0.25">
      <c r="A40" s="42" t="s">
        <v>139</v>
      </c>
      <c r="B40" s="38">
        <v>0</v>
      </c>
      <c r="C40" s="36" t="s">
        <v>76</v>
      </c>
    </row>
    <row r="41" spans="1:3" x14ac:dyDescent="0.25">
      <c r="A41" s="2" t="s">
        <v>164</v>
      </c>
      <c r="B41" s="38">
        <v>251526</v>
      </c>
      <c r="C41" s="36" t="s">
        <v>222</v>
      </c>
    </row>
    <row r="42" spans="1:3" x14ac:dyDescent="0.25">
      <c r="A42" s="2" t="s">
        <v>165</v>
      </c>
      <c r="B42" s="38">
        <v>10745878</v>
      </c>
      <c r="C42" s="36" t="s">
        <v>223</v>
      </c>
    </row>
    <row r="43" spans="1:3" x14ac:dyDescent="0.25">
      <c r="A43" s="2" t="s">
        <v>166</v>
      </c>
      <c r="B43" s="38">
        <v>0</v>
      </c>
      <c r="C43" s="36" t="s">
        <v>224</v>
      </c>
    </row>
    <row r="44" spans="1:3" x14ac:dyDescent="0.25">
      <c r="A44" s="2" t="s">
        <v>86</v>
      </c>
      <c r="B44" s="38">
        <v>0</v>
      </c>
      <c r="C44" s="36" t="s">
        <v>55</v>
      </c>
    </row>
    <row r="45" spans="1:3" x14ac:dyDescent="0.25">
      <c r="A45" s="2" t="s">
        <v>167</v>
      </c>
      <c r="B45" s="38">
        <v>0</v>
      </c>
      <c r="C45" s="36" t="s">
        <v>225</v>
      </c>
    </row>
    <row r="46" spans="1:3" x14ac:dyDescent="0.25">
      <c r="A46" s="2" t="s">
        <v>168</v>
      </c>
      <c r="B46" s="38">
        <v>0</v>
      </c>
      <c r="C46" s="36" t="s">
        <v>226</v>
      </c>
    </row>
    <row r="47" spans="1:3" x14ac:dyDescent="0.25">
      <c r="A47" s="2" t="s">
        <v>169</v>
      </c>
      <c r="B47" s="38">
        <v>0</v>
      </c>
      <c r="C47" s="36" t="s">
        <v>227</v>
      </c>
    </row>
    <row r="48" spans="1:3" x14ac:dyDescent="0.25">
      <c r="A48" s="2" t="s">
        <v>170</v>
      </c>
      <c r="B48" s="38">
        <v>0</v>
      </c>
      <c r="C48" s="36" t="s">
        <v>228</v>
      </c>
    </row>
    <row r="49" spans="1:4" x14ac:dyDescent="0.25">
      <c r="A49" s="2" t="s">
        <v>171</v>
      </c>
      <c r="B49" s="38">
        <v>5600000</v>
      </c>
      <c r="C49" s="36" t="s">
        <v>229</v>
      </c>
    </row>
    <row r="50" spans="1:4" x14ac:dyDescent="0.25">
      <c r="A50" s="42" t="s">
        <v>138</v>
      </c>
      <c r="B50" s="38">
        <v>-69118</v>
      </c>
      <c r="C50" s="36" t="s">
        <v>107</v>
      </c>
    </row>
    <row r="51" spans="1:4" x14ac:dyDescent="0.25">
      <c r="A51" s="2" t="s">
        <v>172</v>
      </c>
      <c r="B51" s="38">
        <v>234243</v>
      </c>
      <c r="C51" s="36" t="s">
        <v>230</v>
      </c>
    </row>
    <row r="52" spans="1:4" x14ac:dyDescent="0.25">
      <c r="A52" s="2" t="s">
        <v>173</v>
      </c>
      <c r="B52" s="38">
        <v>182726</v>
      </c>
      <c r="C52" s="36" t="s">
        <v>231</v>
      </c>
    </row>
    <row r="53" spans="1:4" x14ac:dyDescent="0.25">
      <c r="A53" s="2" t="s">
        <v>87</v>
      </c>
      <c r="B53" s="38">
        <v>0</v>
      </c>
      <c r="C53" s="36" t="s">
        <v>56</v>
      </c>
    </row>
    <row r="54" spans="1:4" x14ac:dyDescent="0.25">
      <c r="A54" s="2" t="s">
        <v>86</v>
      </c>
      <c r="B54" s="38">
        <v>-457018</v>
      </c>
      <c r="C54" s="36" t="s">
        <v>55</v>
      </c>
    </row>
    <row r="55" spans="1:4" x14ac:dyDescent="0.25">
      <c r="A55" s="2" t="s">
        <v>167</v>
      </c>
      <c r="B55" s="38">
        <v>0</v>
      </c>
      <c r="C55" s="36" t="s">
        <v>225</v>
      </c>
    </row>
    <row r="56" spans="1:4" x14ac:dyDescent="0.25">
      <c r="A56" s="2" t="s">
        <v>174</v>
      </c>
      <c r="B56" s="38">
        <v>0</v>
      </c>
      <c r="C56" s="36" t="s">
        <v>232</v>
      </c>
    </row>
    <row r="57" spans="1:4" x14ac:dyDescent="0.25">
      <c r="A57" s="2" t="s">
        <v>175</v>
      </c>
      <c r="B57" s="38">
        <v>0</v>
      </c>
      <c r="C57" s="36" t="s">
        <v>233</v>
      </c>
    </row>
    <row r="58" spans="1:4" x14ac:dyDescent="0.25">
      <c r="A58" s="2" t="s">
        <v>176</v>
      </c>
      <c r="B58" s="38">
        <v>-1063888</v>
      </c>
      <c r="C58" s="36" t="s">
        <v>234</v>
      </c>
    </row>
    <row r="59" spans="1:4" x14ac:dyDescent="0.25">
      <c r="A59" s="43" t="s">
        <v>269</v>
      </c>
      <c r="B59" s="44">
        <v>4426945</v>
      </c>
      <c r="C59" s="42" t="s">
        <v>268</v>
      </c>
    </row>
    <row r="60" spans="1:4" x14ac:dyDescent="0.25">
      <c r="A60" s="42" t="s">
        <v>266</v>
      </c>
      <c r="B60" s="44">
        <v>0</v>
      </c>
      <c r="C60" s="42" t="s">
        <v>265</v>
      </c>
    </row>
    <row r="61" spans="1:4" x14ac:dyDescent="0.25">
      <c r="A61" s="2" t="s">
        <v>177</v>
      </c>
      <c r="B61" s="38">
        <v>4426945</v>
      </c>
      <c r="C61" s="36" t="s">
        <v>235</v>
      </c>
    </row>
    <row r="62" spans="1:4" s="29" customFormat="1" x14ac:dyDescent="0.25">
      <c r="A62" s="2" t="s">
        <v>88</v>
      </c>
      <c r="B62" s="38">
        <v>4426945</v>
      </c>
      <c r="C62" s="36" t="s">
        <v>236</v>
      </c>
      <c r="D62"/>
    </row>
    <row r="63" spans="1:4" x14ac:dyDescent="0.25">
      <c r="A63" s="2" t="s">
        <v>178</v>
      </c>
      <c r="B63" s="38">
        <v>15172823</v>
      </c>
      <c r="C63" s="36" t="s">
        <v>237</v>
      </c>
    </row>
    <row r="64" spans="1:4" x14ac:dyDescent="0.25">
      <c r="A64" t="s">
        <v>179</v>
      </c>
      <c r="B64" s="39"/>
      <c r="C64" s="37" t="s">
        <v>179</v>
      </c>
    </row>
    <row r="65" spans="1:3" x14ac:dyDescent="0.25">
      <c r="A65" s="3" t="s">
        <v>49</v>
      </c>
      <c r="B65" s="39"/>
      <c r="C65" s="34" t="s">
        <v>48</v>
      </c>
    </row>
    <row r="66" spans="1:3" x14ac:dyDescent="0.25">
      <c r="A66" s="2" t="s">
        <v>89</v>
      </c>
      <c r="B66" s="38">
        <v>10561908</v>
      </c>
      <c r="C66" s="36" t="s">
        <v>57</v>
      </c>
    </row>
    <row r="67" spans="1:3" x14ac:dyDescent="0.25">
      <c r="A67" s="2" t="s">
        <v>90</v>
      </c>
      <c r="B67" s="38">
        <v>10229004</v>
      </c>
      <c r="C67" s="36" t="s">
        <v>58</v>
      </c>
    </row>
    <row r="68" spans="1:3" x14ac:dyDescent="0.25">
      <c r="A68" s="2" t="s">
        <v>91</v>
      </c>
      <c r="B68" s="38">
        <v>332904</v>
      </c>
      <c r="C68" s="36" t="s">
        <v>59</v>
      </c>
    </row>
    <row r="69" spans="1:3" x14ac:dyDescent="0.25">
      <c r="A69" s="2" t="s">
        <v>92</v>
      </c>
      <c r="B69" s="38">
        <v>2274606</v>
      </c>
      <c r="C69" s="36" t="s">
        <v>60</v>
      </c>
    </row>
    <row r="70" spans="1:3" x14ac:dyDescent="0.25">
      <c r="A70" s="2" t="s">
        <v>93</v>
      </c>
      <c r="B70" s="38">
        <v>1193167</v>
      </c>
      <c r="C70" s="36" t="s">
        <v>61</v>
      </c>
    </row>
    <row r="71" spans="1:3" x14ac:dyDescent="0.25">
      <c r="A71" s="2" t="s">
        <v>94</v>
      </c>
      <c r="B71" s="38">
        <v>-1081439</v>
      </c>
      <c r="C71" s="36" t="s">
        <v>109</v>
      </c>
    </row>
    <row r="72" spans="1:3" x14ac:dyDescent="0.25">
      <c r="A72" s="2" t="s">
        <v>271</v>
      </c>
      <c r="B72" s="38">
        <v>-748535</v>
      </c>
      <c r="C72" s="36" t="s">
        <v>62</v>
      </c>
    </row>
    <row r="73" spans="1:3" x14ac:dyDescent="0.25">
      <c r="A73" s="2" t="s">
        <v>121</v>
      </c>
      <c r="B73" s="38">
        <v>255234</v>
      </c>
      <c r="C73" s="36" t="s">
        <v>117</v>
      </c>
    </row>
    <row r="74" spans="1:3" x14ac:dyDescent="0.25">
      <c r="A74" s="2" t="s">
        <v>122</v>
      </c>
      <c r="B74" s="38">
        <v>0</v>
      </c>
      <c r="C74" s="36" t="s">
        <v>118</v>
      </c>
    </row>
    <row r="75" spans="1:3" x14ac:dyDescent="0.25">
      <c r="A75" s="2" t="s">
        <v>123</v>
      </c>
      <c r="B75" s="38">
        <v>0</v>
      </c>
      <c r="C75" s="36" t="s">
        <v>119</v>
      </c>
    </row>
    <row r="76" spans="1:3" x14ac:dyDescent="0.25">
      <c r="A76" s="2" t="s">
        <v>124</v>
      </c>
      <c r="B76" s="38">
        <v>27268</v>
      </c>
      <c r="C76" s="36" t="s">
        <v>120</v>
      </c>
    </row>
    <row r="77" spans="1:3" x14ac:dyDescent="0.25">
      <c r="A77" s="2" t="s">
        <v>95</v>
      </c>
      <c r="B77" s="38">
        <v>227966</v>
      </c>
      <c r="C77" s="36" t="s">
        <v>63</v>
      </c>
    </row>
    <row r="78" spans="1:3" x14ac:dyDescent="0.25">
      <c r="A78" s="2" t="s">
        <v>96</v>
      </c>
      <c r="B78" s="38">
        <v>55243</v>
      </c>
      <c r="C78" s="36" t="s">
        <v>64</v>
      </c>
    </row>
    <row r="79" spans="1:3" x14ac:dyDescent="0.25">
      <c r="A79" s="2" t="s">
        <v>97</v>
      </c>
      <c r="B79" s="38">
        <v>0</v>
      </c>
      <c r="C79" s="36" t="s">
        <v>65</v>
      </c>
    </row>
    <row r="80" spans="1:3" x14ac:dyDescent="0.25">
      <c r="A80" s="2" t="s">
        <v>98</v>
      </c>
      <c r="B80" s="38">
        <v>-22097</v>
      </c>
      <c r="C80" s="36" t="s">
        <v>66</v>
      </c>
    </row>
    <row r="81" spans="1:3" x14ac:dyDescent="0.25">
      <c r="A81" s="2" t="s">
        <v>129</v>
      </c>
      <c r="B81" s="38">
        <v>0</v>
      </c>
      <c r="C81" s="36" t="s">
        <v>128</v>
      </c>
    </row>
    <row r="82" spans="1:3" x14ac:dyDescent="0.25">
      <c r="A82" s="2" t="s">
        <v>99</v>
      </c>
      <c r="B82" s="38">
        <v>0</v>
      </c>
      <c r="C82" s="36" t="s">
        <v>67</v>
      </c>
    </row>
    <row r="83" spans="1:3" x14ac:dyDescent="0.25">
      <c r="A83" s="2" t="s">
        <v>100</v>
      </c>
      <c r="B83" s="38">
        <v>0</v>
      </c>
      <c r="C83" s="36" t="s">
        <v>68</v>
      </c>
    </row>
    <row r="84" spans="1:3" x14ac:dyDescent="0.25">
      <c r="A84" s="2" t="s">
        <v>101</v>
      </c>
      <c r="B84" s="38">
        <v>0</v>
      </c>
      <c r="C84" s="36" t="s">
        <v>69</v>
      </c>
    </row>
    <row r="85" spans="1:3" x14ac:dyDescent="0.25">
      <c r="A85" s="2" t="s">
        <v>127</v>
      </c>
      <c r="B85" s="38">
        <v>0</v>
      </c>
      <c r="C85" s="36" t="s">
        <v>78</v>
      </c>
    </row>
    <row r="86" spans="1:3" x14ac:dyDescent="0.25">
      <c r="A86" s="2" t="s">
        <v>126</v>
      </c>
      <c r="B86" s="38">
        <v>0</v>
      </c>
      <c r="C86" s="36" t="s">
        <v>77</v>
      </c>
    </row>
    <row r="87" spans="1:3" x14ac:dyDescent="0.25">
      <c r="A87" s="2" t="s">
        <v>125</v>
      </c>
      <c r="B87" s="38">
        <v>14298</v>
      </c>
      <c r="C87" s="36" t="s">
        <v>108</v>
      </c>
    </row>
    <row r="88" spans="1:3" x14ac:dyDescent="0.25">
      <c r="A88" s="2" t="s">
        <v>102</v>
      </c>
      <c r="B88" s="38">
        <v>-501721</v>
      </c>
      <c r="C88" s="36" t="s">
        <v>79</v>
      </c>
    </row>
    <row r="89" spans="1:3" x14ac:dyDescent="0.25">
      <c r="A89" s="2" t="s">
        <v>103</v>
      </c>
      <c r="B89" s="38">
        <v>0</v>
      </c>
      <c r="C89" s="36" t="s">
        <v>70</v>
      </c>
    </row>
    <row r="90" spans="1:3" x14ac:dyDescent="0.25">
      <c r="A90" s="2" t="s">
        <v>104</v>
      </c>
      <c r="B90" s="38">
        <v>-501721</v>
      </c>
      <c r="C90" s="36" t="s">
        <v>71</v>
      </c>
    </row>
    <row r="91" spans="1:3" x14ac:dyDescent="0.25">
      <c r="A91" t="s">
        <v>179</v>
      </c>
      <c r="B91" s="39"/>
      <c r="C91" s="37" t="s">
        <v>179</v>
      </c>
    </row>
    <row r="92" spans="1:3" x14ac:dyDescent="0.25">
      <c r="A92" s="3" t="s">
        <v>6</v>
      </c>
      <c r="B92" s="39"/>
      <c r="C92" s="34" t="s">
        <v>7</v>
      </c>
    </row>
    <row r="93" spans="1:3" x14ac:dyDescent="0.25">
      <c r="A93" s="2" t="s">
        <v>180</v>
      </c>
      <c r="B93" s="38">
        <v>2483016</v>
      </c>
      <c r="C93" s="36" t="s">
        <v>238</v>
      </c>
    </row>
    <row r="94" spans="1:3" x14ac:dyDescent="0.25">
      <c r="A94" s="2" t="s">
        <v>261</v>
      </c>
      <c r="B94" s="38">
        <v>240823</v>
      </c>
      <c r="C94" s="36" t="s">
        <v>72</v>
      </c>
    </row>
    <row r="95" spans="1:3" x14ac:dyDescent="0.25">
      <c r="A95" s="2" t="s">
        <v>183</v>
      </c>
      <c r="B95" s="38">
        <v>63000</v>
      </c>
      <c r="C95" s="36" t="s">
        <v>239</v>
      </c>
    </row>
    <row r="96" spans="1:3" x14ac:dyDescent="0.25">
      <c r="A96" s="2" t="s">
        <v>184</v>
      </c>
      <c r="B96" s="38">
        <v>22097</v>
      </c>
      <c r="C96" s="36" t="s">
        <v>240</v>
      </c>
    </row>
    <row r="97" spans="1:3" x14ac:dyDescent="0.25">
      <c r="A97" s="2" t="s">
        <v>185</v>
      </c>
      <c r="B97" s="38">
        <v>81986</v>
      </c>
      <c r="C97" s="36" t="s">
        <v>241</v>
      </c>
    </row>
    <row r="98" spans="1:3" x14ac:dyDescent="0.25">
      <c r="A98" s="2" t="s">
        <v>186</v>
      </c>
      <c r="B98" s="38">
        <v>2890922</v>
      </c>
      <c r="C98" s="36" t="s">
        <v>242</v>
      </c>
    </row>
    <row r="99" spans="1:3" x14ac:dyDescent="0.25">
      <c r="A99" s="2" t="s">
        <v>130</v>
      </c>
      <c r="B99" s="38">
        <v>7892750</v>
      </c>
      <c r="C99" s="36" t="s">
        <v>57</v>
      </c>
    </row>
    <row r="100" spans="1:3" x14ac:dyDescent="0.25">
      <c r="A100" s="2" t="s">
        <v>131</v>
      </c>
      <c r="B100" s="38">
        <v>4783467</v>
      </c>
      <c r="C100" s="36" t="s">
        <v>58</v>
      </c>
    </row>
    <row r="101" spans="1:3" x14ac:dyDescent="0.25">
      <c r="A101" s="2" t="s">
        <v>132</v>
      </c>
      <c r="B101" s="38">
        <v>3109283</v>
      </c>
      <c r="C101" s="36" t="s">
        <v>59</v>
      </c>
    </row>
    <row r="102" spans="1:3" x14ac:dyDescent="0.25">
      <c r="A102" s="2" t="s">
        <v>133</v>
      </c>
      <c r="B102" s="38">
        <v>-880434</v>
      </c>
      <c r="C102" s="36" t="s">
        <v>61</v>
      </c>
    </row>
    <row r="103" spans="1:3" x14ac:dyDescent="0.25">
      <c r="A103" s="2" t="s">
        <v>134</v>
      </c>
      <c r="B103" s="38">
        <v>1824509</v>
      </c>
      <c r="C103" s="36" t="s">
        <v>60</v>
      </c>
    </row>
    <row r="104" spans="1:3" x14ac:dyDescent="0.25">
      <c r="A104" s="2" t="s">
        <v>135</v>
      </c>
      <c r="B104" s="38">
        <v>-2704943</v>
      </c>
      <c r="C104" s="36" t="s">
        <v>109</v>
      </c>
    </row>
    <row r="105" spans="1:3" x14ac:dyDescent="0.25">
      <c r="A105" s="42" t="s">
        <v>270</v>
      </c>
      <c r="B105" s="38">
        <v>404340</v>
      </c>
      <c r="C105" s="36" t="s">
        <v>110</v>
      </c>
    </row>
    <row r="106" spans="1:3" x14ac:dyDescent="0.25">
      <c r="A106" s="2" t="s">
        <v>121</v>
      </c>
      <c r="B106" s="38">
        <v>0</v>
      </c>
      <c r="C106" s="36" t="s">
        <v>117</v>
      </c>
    </row>
    <row r="107" spans="1:3" x14ac:dyDescent="0.25">
      <c r="A107" s="2" t="s">
        <v>122</v>
      </c>
      <c r="B107" s="38">
        <v>411153</v>
      </c>
      <c r="C107" s="36" t="s">
        <v>118</v>
      </c>
    </row>
    <row r="108" spans="1:3" x14ac:dyDescent="0.25">
      <c r="A108" s="2" t="s">
        <v>123</v>
      </c>
      <c r="B108" s="38">
        <v>106650</v>
      </c>
      <c r="C108" s="36" t="s">
        <v>119</v>
      </c>
    </row>
    <row r="109" spans="1:3" x14ac:dyDescent="0.25">
      <c r="A109" s="2" t="s">
        <v>124</v>
      </c>
      <c r="B109" s="38">
        <v>0</v>
      </c>
      <c r="C109" s="36" t="s">
        <v>120</v>
      </c>
    </row>
    <row r="110" spans="1:3" x14ac:dyDescent="0.25">
      <c r="A110" s="42" t="s">
        <v>141</v>
      </c>
      <c r="B110" s="38">
        <v>-304503</v>
      </c>
      <c r="C110" s="36" t="s">
        <v>112</v>
      </c>
    </row>
    <row r="111" spans="1:3" x14ac:dyDescent="0.25">
      <c r="A111" s="42" t="s">
        <v>142</v>
      </c>
      <c r="B111" s="38">
        <v>1580853</v>
      </c>
      <c r="C111" s="36" t="s">
        <v>111</v>
      </c>
    </row>
    <row r="112" spans="1:3" x14ac:dyDescent="0.25">
      <c r="A112" s="42" t="s">
        <v>143</v>
      </c>
      <c r="B112" s="38">
        <v>501721</v>
      </c>
      <c r="C112" s="36" t="s">
        <v>73</v>
      </c>
    </row>
    <row r="113" spans="1:3" x14ac:dyDescent="0.25">
      <c r="A113" s="2" t="s">
        <v>189</v>
      </c>
      <c r="B113" s="38">
        <v>984114</v>
      </c>
      <c r="C113" s="36" t="s">
        <v>245</v>
      </c>
    </row>
    <row r="114" spans="1:3" x14ac:dyDescent="0.25">
      <c r="A114" s="2" t="s">
        <v>125</v>
      </c>
      <c r="B114" s="38">
        <v>0</v>
      </c>
      <c r="C114" s="36" t="s">
        <v>246</v>
      </c>
    </row>
    <row r="115" spans="1:3" x14ac:dyDescent="0.25">
      <c r="A115" s="42" t="s">
        <v>140</v>
      </c>
      <c r="B115" s="38">
        <v>100000</v>
      </c>
      <c r="C115" s="36" t="s">
        <v>113</v>
      </c>
    </row>
    <row r="116" spans="1:3" x14ac:dyDescent="0.25">
      <c r="A116" s="2" t="s">
        <v>127</v>
      </c>
      <c r="B116" s="38">
        <v>122445</v>
      </c>
      <c r="C116" s="36" t="s">
        <v>262</v>
      </c>
    </row>
    <row r="117" spans="1:3" x14ac:dyDescent="0.25">
      <c r="A117" s="2" t="s">
        <v>136</v>
      </c>
      <c r="B117" s="38">
        <v>3289133</v>
      </c>
      <c r="C117" s="36" t="s">
        <v>114</v>
      </c>
    </row>
    <row r="118" spans="1:3" x14ac:dyDescent="0.25">
      <c r="A118" s="42" t="s">
        <v>264</v>
      </c>
      <c r="B118" s="38">
        <v>-298374</v>
      </c>
      <c r="C118" s="45" t="s">
        <v>263</v>
      </c>
    </row>
    <row r="119" spans="1:3" x14ac:dyDescent="0.25">
      <c r="A119" s="2" t="s">
        <v>137</v>
      </c>
      <c r="B119" s="38">
        <v>0</v>
      </c>
      <c r="C119" s="36" t="s">
        <v>70</v>
      </c>
    </row>
    <row r="120" spans="1:3" x14ac:dyDescent="0.25">
      <c r="A120" s="42" t="s">
        <v>191</v>
      </c>
      <c r="B120" s="44">
        <v>-298374</v>
      </c>
      <c r="C120" s="45" t="s">
        <v>250</v>
      </c>
    </row>
    <row r="121" spans="1:3" x14ac:dyDescent="0.25">
      <c r="A121" s="42" t="s">
        <v>192</v>
      </c>
      <c r="B121" s="44">
        <v>0</v>
      </c>
      <c r="C121" s="45" t="s">
        <v>251</v>
      </c>
    </row>
    <row r="122" spans="1:3" x14ac:dyDescent="0.25">
      <c r="A122" s="42" t="s">
        <v>193</v>
      </c>
      <c r="B122" s="44">
        <v>-298374</v>
      </c>
      <c r="C122" s="45" t="s">
        <v>252</v>
      </c>
    </row>
    <row r="123" spans="1:3" x14ac:dyDescent="0.25">
      <c r="A123" s="42" t="s">
        <v>194</v>
      </c>
      <c r="B123" s="44">
        <v>-298374</v>
      </c>
      <c r="C123" s="45" t="s">
        <v>253</v>
      </c>
    </row>
    <row r="124" spans="1:3" x14ac:dyDescent="0.25">
      <c r="A124" s="42" t="s">
        <v>195</v>
      </c>
      <c r="B124" s="44">
        <v>0</v>
      </c>
      <c r="C124" s="45" t="s">
        <v>254</v>
      </c>
    </row>
    <row r="125" spans="1:3" x14ac:dyDescent="0.25">
      <c r="A125" t="s">
        <v>179</v>
      </c>
      <c r="B125" s="39"/>
      <c r="C125" s="37" t="s">
        <v>179</v>
      </c>
    </row>
    <row r="126" spans="1:3" x14ac:dyDescent="0.25">
      <c r="A126" s="3" t="s">
        <v>9</v>
      </c>
      <c r="B126" s="39"/>
      <c r="C126" s="34" t="s">
        <v>8</v>
      </c>
    </row>
    <row r="127" spans="1:3" x14ac:dyDescent="0.25">
      <c r="A127" s="2" t="s">
        <v>196</v>
      </c>
      <c r="B127" s="38">
        <v>-1533168</v>
      </c>
      <c r="C127" s="36" t="s">
        <v>255</v>
      </c>
    </row>
    <row r="128" spans="1:3" x14ac:dyDescent="0.25">
      <c r="A128" s="2" t="s">
        <v>197</v>
      </c>
      <c r="B128" s="38">
        <v>1635007</v>
      </c>
      <c r="C128" s="36" t="s">
        <v>256</v>
      </c>
    </row>
    <row r="129" spans="1:3" x14ac:dyDescent="0.25">
      <c r="A129" s="2" t="s">
        <v>198</v>
      </c>
      <c r="B129" s="38">
        <v>-4791</v>
      </c>
      <c r="C129" s="36" t="s">
        <v>257</v>
      </c>
    </row>
    <row r="130" spans="1:3" x14ac:dyDescent="0.25">
      <c r="A130" s="2" t="s">
        <v>199</v>
      </c>
      <c r="B130" s="38">
        <v>0</v>
      </c>
      <c r="C130" s="36" t="s">
        <v>258</v>
      </c>
    </row>
    <row r="131" spans="1:3" x14ac:dyDescent="0.25">
      <c r="A131" s="2" t="s">
        <v>200</v>
      </c>
      <c r="B131" s="38">
        <v>164025</v>
      </c>
      <c r="C131" s="36" t="s">
        <v>259</v>
      </c>
    </row>
    <row r="132" spans="1:3" x14ac:dyDescent="0.25">
      <c r="A132" s="2" t="s">
        <v>201</v>
      </c>
      <c r="B132" s="38">
        <v>261073</v>
      </c>
      <c r="C132" s="36" t="s">
        <v>260</v>
      </c>
    </row>
    <row r="135" spans="1:3" x14ac:dyDescent="0.25">
      <c r="B135" s="41"/>
    </row>
    <row r="136" spans="1:3" x14ac:dyDescent="0.25">
      <c r="B136" s="41"/>
    </row>
    <row r="138" spans="1:3" x14ac:dyDescent="0.25">
      <c r="B138" s="41"/>
    </row>
    <row r="139" spans="1:3" x14ac:dyDescent="0.25">
      <c r="B139" s="41"/>
    </row>
    <row r="141" spans="1:3" x14ac:dyDescent="0.25">
      <c r="B141" s="41"/>
    </row>
    <row r="142" spans="1:3" x14ac:dyDescent="0.25">
      <c r="B142" s="41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E2B75-6C7F-47F0-9E99-A062EB8F5B0C}">
  <dimension ref="A3:E30"/>
  <sheetViews>
    <sheetView zoomScaleNormal="100" workbookViewId="0"/>
  </sheetViews>
  <sheetFormatPr defaultRowHeight="15" x14ac:dyDescent="0.25"/>
  <cols>
    <col min="1" max="1" width="45.7109375" customWidth="1"/>
    <col min="2" max="4" width="16.7109375" customWidth="1"/>
    <col min="5" max="5" width="45.7109375" customWidth="1"/>
  </cols>
  <sheetData>
    <row r="3" spans="1:5" ht="75" x14ac:dyDescent="0.25">
      <c r="A3" s="23"/>
      <c r="B3" s="20" t="s">
        <v>0</v>
      </c>
      <c r="C3" s="20" t="s">
        <v>1</v>
      </c>
      <c r="D3" s="20" t="s">
        <v>82</v>
      </c>
      <c r="E3" s="23"/>
    </row>
    <row r="4" spans="1:5" ht="30" x14ac:dyDescent="0.25">
      <c r="A4" s="24" t="s">
        <v>10</v>
      </c>
      <c r="B4" s="20" t="s">
        <v>2</v>
      </c>
      <c r="C4" s="20" t="s">
        <v>3</v>
      </c>
      <c r="D4" s="20" t="s">
        <v>81</v>
      </c>
      <c r="E4" s="24" t="s">
        <v>11</v>
      </c>
    </row>
    <row r="5" spans="1:5" x14ac:dyDescent="0.25">
      <c r="A5" s="25"/>
      <c r="B5" s="20">
        <v>121034</v>
      </c>
      <c r="C5" s="20">
        <v>121025</v>
      </c>
      <c r="D5" s="20">
        <v>121013</v>
      </c>
      <c r="E5" s="25"/>
    </row>
    <row r="6" spans="1:5" x14ac:dyDescent="0.25">
      <c r="A6" s="4" t="s">
        <v>12</v>
      </c>
      <c r="B6" s="12">
        <v>1</v>
      </c>
      <c r="C6" s="12">
        <v>1</v>
      </c>
      <c r="D6" s="12">
        <v>1</v>
      </c>
      <c r="E6" s="6" t="s">
        <v>13</v>
      </c>
    </row>
    <row r="7" spans="1:5" x14ac:dyDescent="0.25">
      <c r="A7" s="4" t="s">
        <v>14</v>
      </c>
      <c r="B7" s="12">
        <v>0.76</v>
      </c>
      <c r="C7" s="12">
        <v>1.4</v>
      </c>
      <c r="D7" s="12">
        <v>0.52</v>
      </c>
      <c r="E7" s="7" t="s">
        <v>15</v>
      </c>
    </row>
    <row r="8" spans="1:5" x14ac:dyDescent="0.25">
      <c r="A8" s="4" t="s">
        <v>16</v>
      </c>
      <c r="B8" s="5">
        <v>23017592.859999999</v>
      </c>
      <c r="C8" s="5">
        <v>962957.78</v>
      </c>
      <c r="D8" s="5">
        <v>192389.44</v>
      </c>
      <c r="E8" s="7" t="s">
        <v>17</v>
      </c>
    </row>
    <row r="9" spans="1:5" x14ac:dyDescent="0.25">
      <c r="A9" s="4" t="s">
        <v>18</v>
      </c>
      <c r="B9" s="5">
        <v>33442724</v>
      </c>
      <c r="C9" s="5">
        <v>684514</v>
      </c>
      <c r="D9" s="5">
        <v>423551</v>
      </c>
      <c r="E9" s="7" t="s">
        <v>19</v>
      </c>
    </row>
    <row r="10" spans="1:5" x14ac:dyDescent="0.25">
      <c r="A10" s="4" t="s">
        <v>20</v>
      </c>
      <c r="B10" s="5">
        <v>6381</v>
      </c>
      <c r="C10" s="5">
        <v>1073</v>
      </c>
      <c r="D10" s="5">
        <v>466</v>
      </c>
      <c r="E10" s="7" t="s">
        <v>21</v>
      </c>
    </row>
    <row r="11" spans="1:5" x14ac:dyDescent="0.25">
      <c r="A11" s="4" t="s">
        <v>22</v>
      </c>
      <c r="B11" s="8">
        <v>28000000</v>
      </c>
      <c r="C11" s="8">
        <v>15000000</v>
      </c>
      <c r="D11" s="8">
        <v>5600000</v>
      </c>
      <c r="E11" s="7" t="s">
        <v>23</v>
      </c>
    </row>
    <row r="12" spans="1:5" x14ac:dyDescent="0.25">
      <c r="A12" s="4" t="s">
        <v>24</v>
      </c>
      <c r="B12" s="8">
        <v>21280000</v>
      </c>
      <c r="C12" s="8">
        <v>21000000</v>
      </c>
      <c r="D12" s="8">
        <v>2912000</v>
      </c>
      <c r="E12" s="7" t="s">
        <v>25</v>
      </c>
    </row>
    <row r="13" spans="1:5" x14ac:dyDescent="0.25">
      <c r="A13" s="4" t="s">
        <v>26</v>
      </c>
      <c r="B13" s="9">
        <v>45291</v>
      </c>
      <c r="C13" s="9">
        <v>45291</v>
      </c>
      <c r="D13" s="9">
        <v>45291</v>
      </c>
      <c r="E13" s="7" t="s">
        <v>27</v>
      </c>
    </row>
    <row r="16" spans="1:5" x14ac:dyDescent="0.25">
      <c r="A16" s="26" t="s">
        <v>28</v>
      </c>
      <c r="B16" s="27"/>
      <c r="C16" s="27"/>
      <c r="D16" s="27"/>
      <c r="E16" s="28" t="s">
        <v>29</v>
      </c>
    </row>
    <row r="17" spans="1:5" x14ac:dyDescent="0.25">
      <c r="A17" s="10" t="s">
        <v>30</v>
      </c>
      <c r="B17" s="11">
        <f>+B9*100/B11</f>
        <v>119.4383</v>
      </c>
      <c r="C17" s="11">
        <f t="shared" ref="C17:D17" si="0">+C9*100/C11</f>
        <v>4.5634266666666665</v>
      </c>
      <c r="D17" s="11">
        <f t="shared" si="0"/>
        <v>7.5634107142857143</v>
      </c>
      <c r="E17" s="6" t="s">
        <v>31</v>
      </c>
    </row>
    <row r="18" spans="1:5" x14ac:dyDescent="0.25">
      <c r="A18" s="4" t="s">
        <v>32</v>
      </c>
      <c r="B18" s="12">
        <f>'Annual Financial Data'!B112/'Financial Ratios'!B11</f>
        <v>0.10379257142857143</v>
      </c>
      <c r="C18" s="12">
        <f>'Annual Financial Data'!C112/'Financial Ratios'!C11</f>
        <v>0.11616219999999999</v>
      </c>
      <c r="D18" s="12">
        <f>'ALMANARA Annual Financial Data'!B123/'Financial Ratios'!D11</f>
        <v>-5.3281071428571428E-2</v>
      </c>
      <c r="E18" s="7" t="s">
        <v>33</v>
      </c>
    </row>
    <row r="19" spans="1:5" x14ac:dyDescent="0.25">
      <c r="A19" s="4" t="s">
        <v>34</v>
      </c>
      <c r="B19" s="12">
        <f>'Annual Financial Data'!B59/'Financial Ratios'!B11</f>
        <v>1.1977288928571428</v>
      </c>
      <c r="C19" s="12">
        <f>'Annual Financial Data'!C59/'Financial Ratios'!C11</f>
        <v>1.5415213999999999</v>
      </c>
      <c r="D19" s="12">
        <f>'ALMANARA Annual Financial Data'!B59/'Financial Ratios'!D11</f>
        <v>0.79052589285714281</v>
      </c>
      <c r="E19" s="7" t="s">
        <v>35</v>
      </c>
    </row>
    <row r="20" spans="1:5" x14ac:dyDescent="0.25">
      <c r="A20" s="4" t="s">
        <v>36</v>
      </c>
      <c r="B20" s="12">
        <f>B12/'Annual Financial Data'!B112</f>
        <v>7.3222966686302904</v>
      </c>
      <c r="C20" s="12">
        <f>C12/'Annual Financial Data'!C112</f>
        <v>12.052113338073831</v>
      </c>
      <c r="D20" s="12">
        <f>D12/'ALMANARA Annual Financial Data'!B123</f>
        <v>-9.7595635008412263</v>
      </c>
      <c r="E20" s="7" t="s">
        <v>37</v>
      </c>
    </row>
    <row r="21" spans="1:5" x14ac:dyDescent="0.25">
      <c r="A21" s="4" t="s">
        <v>38</v>
      </c>
      <c r="B21" s="12">
        <f>B12/'Annual Financial Data'!B59</f>
        <v>0.63453424604882414</v>
      </c>
      <c r="C21" s="12">
        <f>C12/'Annual Financial Data'!C59</f>
        <v>0.90819368449896321</v>
      </c>
      <c r="D21" s="12">
        <f>D12/'ALMANARA Annual Financial Data'!B59</f>
        <v>0.65778996576645976</v>
      </c>
      <c r="E21" s="7" t="s">
        <v>39</v>
      </c>
    </row>
    <row r="22" spans="1:5" x14ac:dyDescent="0.25">
      <c r="A22" s="13"/>
      <c r="B22" s="14"/>
      <c r="C22" s="14"/>
      <c r="D22" s="14"/>
    </row>
    <row r="23" spans="1:5" x14ac:dyDescent="0.25">
      <c r="A23" s="4" t="s">
        <v>40</v>
      </c>
      <c r="B23" s="12">
        <f>'Annual Financial Data'!B111*100/'Annual Financial Data'!B31</f>
        <v>4.5998673407396016</v>
      </c>
      <c r="C23" s="12">
        <f>'Annual Financial Data'!C111*100/'Annual Financial Data'!C31</f>
        <v>3.5807089015859441</v>
      </c>
      <c r="D23" s="12">
        <f>'ALMANARA Annual Financial Data'!B122*100/'ALMANARA Annual Financial Data'!B31</f>
        <v>-1.9665028716145967</v>
      </c>
      <c r="E23" s="7" t="s">
        <v>44</v>
      </c>
    </row>
    <row r="24" spans="1:5" x14ac:dyDescent="0.25">
      <c r="A24" s="4" t="s">
        <v>41</v>
      </c>
      <c r="B24" s="12">
        <f>'Annual Financial Data'!B112*100/'Annual Financial Data'!B59</f>
        <v>8.6657817180128021</v>
      </c>
      <c r="C24" s="12">
        <f>'Annual Financial Data'!C112*100/'Annual Financial Data'!C59</f>
        <v>7.5355554583932474</v>
      </c>
      <c r="D24" s="12">
        <f>'ALMANARA Annual Financial Data'!B123*100/'ALMANARA Annual Financial Data'!B59</f>
        <v>-6.7399527213462109</v>
      </c>
      <c r="E24" s="7" t="s">
        <v>45</v>
      </c>
    </row>
    <row r="25" spans="1:5" x14ac:dyDescent="0.25">
      <c r="E25" s="16"/>
    </row>
    <row r="26" spans="1:5" x14ac:dyDescent="0.25">
      <c r="A26" s="4" t="s">
        <v>43</v>
      </c>
      <c r="B26" s="12">
        <f>'Annual Financial Data'!B42*100/'Annual Financial Data'!B31</f>
        <v>46.866466680096039</v>
      </c>
      <c r="C26" s="12">
        <f>'Annual Financial Data'!C42*100/'Annual Financial Data'!C31</f>
        <v>51.739692407230436</v>
      </c>
      <c r="D26" s="12">
        <f>'ALMANARA Annual Financial Data'!B42/'ALMANARA Annual Financial Data'!B31*100</f>
        <v>70.823194866242105</v>
      </c>
      <c r="E26" s="7" t="s">
        <v>46</v>
      </c>
    </row>
    <row r="27" spans="1:5" x14ac:dyDescent="0.25">
      <c r="A27" s="4" t="s">
        <v>42</v>
      </c>
      <c r="B27" s="12">
        <f>100-B26</f>
        <v>53.133533319903961</v>
      </c>
      <c r="C27" s="12">
        <f>100-C26</f>
        <v>48.260307592769564</v>
      </c>
      <c r="D27" s="12">
        <f>100-D26</f>
        <v>29.176805133757895</v>
      </c>
      <c r="E27" s="7" t="s">
        <v>47</v>
      </c>
    </row>
    <row r="28" spans="1:5" x14ac:dyDescent="0.25">
      <c r="B28" s="17"/>
      <c r="C28" s="17"/>
      <c r="D28" s="17"/>
      <c r="E28" s="46"/>
    </row>
    <row r="29" spans="1:5" x14ac:dyDescent="0.25">
      <c r="E29" s="47"/>
    </row>
    <row r="30" spans="1:5" x14ac:dyDescent="0.25">
      <c r="B30" s="17"/>
      <c r="C30" s="17"/>
      <c r="D30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Annual Financial Data</vt:lpstr>
      <vt:lpstr>ALMANARA Annual Financial Data</vt:lpstr>
      <vt:lpstr>Financial Ratios</vt:lpstr>
      <vt:lpstr>'ALMANARA Annual Financial Data'!Print_Area</vt:lpstr>
      <vt:lpstr>'Annual Financial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Hiba Saqallah</cp:lastModifiedBy>
  <cp:lastPrinted>2024-07-30T05:05:19Z</cp:lastPrinted>
  <dcterms:created xsi:type="dcterms:W3CDTF">2023-07-26T12:09:13Z</dcterms:created>
  <dcterms:modified xsi:type="dcterms:W3CDTF">2024-07-30T06:39:10Z</dcterms:modified>
</cp:coreProperties>
</file>